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Documents\Algoritma\"/>
    </mc:Choice>
  </mc:AlternateContent>
  <xr:revisionPtr revIDLastSave="0" documentId="13_ncr:1_{2C8C2EDA-7DAF-4FE8-BA60-DC9D53E8CAEA}" xr6:coauthVersionLast="46" xr6:coauthVersionMax="46" xr10:uidLastSave="{00000000-0000-0000-0000-000000000000}"/>
  <bookViews>
    <workbookView xWindow="-110" yWindow="-110" windowWidth="19420" windowHeight="10560" xr2:uid="{813663C7-08A3-40B0-B8D9-DE6511BFA4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5" i="1" l="1"/>
  <c r="AK10" i="1"/>
  <c r="AK11" i="1"/>
  <c r="AK12" i="1"/>
  <c r="AK13" i="1"/>
  <c r="AK9" i="1"/>
  <c r="K52" i="1"/>
  <c r="H4" i="1"/>
  <c r="I4" i="1" s="1"/>
  <c r="J4" i="1" s="1"/>
  <c r="K4" i="1" s="1"/>
  <c r="H5" i="1"/>
  <c r="I5" i="1" s="1"/>
  <c r="J5" i="1" s="1"/>
  <c r="K5" i="1" s="1"/>
  <c r="J40" i="1" s="1"/>
  <c r="H6" i="1"/>
  <c r="I6" i="1" s="1"/>
  <c r="J6" i="1" s="1"/>
  <c r="K6" i="1" s="1"/>
  <c r="B41" i="1" s="1"/>
  <c r="H7" i="1"/>
  <c r="I7" i="1" s="1"/>
  <c r="J7" i="1" s="1"/>
  <c r="K7" i="1" s="1"/>
  <c r="B42" i="1" s="1"/>
  <c r="H8" i="1"/>
  <c r="I8" i="1" s="1"/>
  <c r="J8" i="1" s="1"/>
  <c r="K8" i="1" s="1"/>
  <c r="B43" i="1" s="1"/>
  <c r="H9" i="1"/>
  <c r="I9" i="1" s="1"/>
  <c r="J9" i="1" s="1"/>
  <c r="K9" i="1" s="1"/>
  <c r="B44" i="1" s="1"/>
  <c r="H10" i="1"/>
  <c r="I10" i="1" s="1"/>
  <c r="J10" i="1" s="1"/>
  <c r="K10" i="1" s="1"/>
  <c r="B45" i="1" s="1"/>
  <c r="H11" i="1"/>
  <c r="I11" i="1" s="1"/>
  <c r="J11" i="1" s="1"/>
  <c r="K11" i="1" s="1"/>
  <c r="B46" i="1" s="1"/>
  <c r="H12" i="1"/>
  <c r="I12" i="1" s="1"/>
  <c r="J12" i="1" s="1"/>
  <c r="K12" i="1" s="1"/>
  <c r="H13" i="1"/>
  <c r="I13" i="1" s="1"/>
  <c r="J13" i="1" s="1"/>
  <c r="K13" i="1" s="1"/>
  <c r="J48" i="1" s="1"/>
  <c r="H14" i="1"/>
  <c r="I14" i="1" s="1"/>
  <c r="J14" i="1" s="1"/>
  <c r="K14" i="1" s="1"/>
  <c r="B49" i="1" s="1"/>
  <c r="H15" i="1"/>
  <c r="I15" i="1" s="1"/>
  <c r="J15" i="1" s="1"/>
  <c r="K15" i="1" s="1"/>
  <c r="B50" i="1" s="1"/>
  <c r="H16" i="1"/>
  <c r="I16" i="1" s="1"/>
  <c r="J16" i="1" s="1"/>
  <c r="K16" i="1" s="1"/>
  <c r="J51" i="1" s="1"/>
  <c r="H17" i="1"/>
  <c r="I17" i="1" s="1"/>
  <c r="J17" i="1" s="1"/>
  <c r="K17" i="1" s="1"/>
  <c r="C52" i="1" s="1"/>
  <c r="H3" i="1"/>
  <c r="I3" i="1" s="1"/>
  <c r="J3" i="1" s="1"/>
  <c r="P3" i="1" s="1"/>
  <c r="O38" i="1" s="1"/>
  <c r="B52" i="1" l="1"/>
  <c r="B48" i="1"/>
  <c r="B40" i="1"/>
  <c r="B47" i="1"/>
  <c r="B39" i="1"/>
  <c r="B51" i="1"/>
  <c r="J47" i="1"/>
  <c r="J39" i="1"/>
  <c r="J42" i="1"/>
  <c r="J50" i="1"/>
  <c r="J43" i="1"/>
  <c r="J46" i="1"/>
  <c r="J45" i="1"/>
  <c r="J52" i="1"/>
  <c r="J44" i="1"/>
  <c r="L3" i="1"/>
  <c r="K3" i="1"/>
  <c r="M3" i="1"/>
  <c r="J49" i="1"/>
  <c r="J41" i="1"/>
  <c r="O3" i="1"/>
  <c r="N3" i="1"/>
  <c r="O14" i="1"/>
  <c r="M6" i="1"/>
  <c r="O13" i="1"/>
  <c r="L9" i="1"/>
  <c r="C44" i="1" s="1"/>
  <c r="L12" i="1"/>
  <c r="C47" i="1" s="1"/>
  <c r="P15" i="1"/>
  <c r="P4" i="1"/>
  <c r="P7" i="1"/>
  <c r="L11" i="1"/>
  <c r="C46" i="1" s="1"/>
  <c r="O17" i="1"/>
  <c r="N10" i="1"/>
  <c r="E45" i="1" s="1"/>
  <c r="P8" i="1"/>
  <c r="G43" i="1" s="1"/>
  <c r="O8" i="1"/>
  <c r="F43" i="1" s="1"/>
  <c r="N8" i="1"/>
  <c r="E43" i="1" s="1"/>
  <c r="L8" i="1"/>
  <c r="C43" i="1" s="1"/>
  <c r="O9" i="1"/>
  <c r="N9" i="1"/>
  <c r="N14" i="1"/>
  <c r="E49" i="1" s="1"/>
  <c r="O7" i="1"/>
  <c r="L7" i="1"/>
  <c r="C42" i="1" s="1"/>
  <c r="N7" i="1"/>
  <c r="E42" i="1" s="1"/>
  <c r="O15" i="1"/>
  <c r="L15" i="1"/>
  <c r="C50" i="1" s="1"/>
  <c r="L10" i="1"/>
  <c r="C45" i="1" s="1"/>
  <c r="N15" i="1"/>
  <c r="M13" i="1"/>
  <c r="L13" i="1"/>
  <c r="N13" i="1"/>
  <c r="E48" i="1" s="1"/>
  <c r="P13" i="1"/>
  <c r="M5" i="1"/>
  <c r="L5" i="1"/>
  <c r="N5" i="1"/>
  <c r="O5" i="1"/>
  <c r="P5" i="1"/>
  <c r="M12" i="1"/>
  <c r="D47" i="1" s="1"/>
  <c r="M11" i="1"/>
  <c r="D46" i="1" s="1"/>
  <c r="P11" i="1"/>
  <c r="G46" i="1" s="1"/>
  <c r="M4" i="1"/>
  <c r="D39" i="1" s="1"/>
  <c r="M10" i="1"/>
  <c r="D45" i="1" s="1"/>
  <c r="M17" i="1"/>
  <c r="M8" i="1"/>
  <c r="O4" i="1"/>
  <c r="P10" i="1"/>
  <c r="M15" i="1"/>
  <c r="D50" i="1" s="1"/>
  <c r="M7" i="1"/>
  <c r="D42" i="1" s="1"/>
  <c r="N4" i="1"/>
  <c r="E39" i="1" s="1"/>
  <c r="O11" i="1"/>
  <c r="F46" i="1" s="1"/>
  <c r="P17" i="1"/>
  <c r="G52" i="1" s="1"/>
  <c r="P9" i="1"/>
  <c r="G44" i="1" s="1"/>
  <c r="L4" i="1"/>
  <c r="C39" i="1" s="1"/>
  <c r="N11" i="1"/>
  <c r="E46" i="1" s="1"/>
  <c r="N17" i="1"/>
  <c r="E52" i="1" s="1"/>
  <c r="O10" i="1"/>
  <c r="F45" i="1" s="1"/>
  <c r="K18" i="1" l="1"/>
  <c r="O27" i="1" s="1"/>
  <c r="AG15" i="1" s="1"/>
  <c r="B38" i="1"/>
  <c r="B54" i="1" s="1"/>
  <c r="N38" i="1"/>
  <c r="N39" i="1"/>
  <c r="L48" i="1"/>
  <c r="L43" i="1"/>
  <c r="M44" i="1"/>
  <c r="N49" i="1"/>
  <c r="L38" i="1"/>
  <c r="D48" i="1"/>
  <c r="O52" i="1"/>
  <c r="L52" i="1"/>
  <c r="D52" i="1"/>
  <c r="M40" i="1"/>
  <c r="K45" i="1"/>
  <c r="N44" i="1"/>
  <c r="O42" i="1"/>
  <c r="M38" i="1"/>
  <c r="F39" i="1"/>
  <c r="F44" i="1"/>
  <c r="K48" i="1"/>
  <c r="L41" i="1"/>
  <c r="N42" i="1"/>
  <c r="N52" i="1"/>
  <c r="F52" i="1"/>
  <c r="K46" i="1"/>
  <c r="K40" i="1"/>
  <c r="K43" i="1"/>
  <c r="E44" i="1"/>
  <c r="C40" i="1"/>
  <c r="F42" i="1"/>
  <c r="L39" i="1"/>
  <c r="L40" i="1"/>
  <c r="D40" i="1"/>
  <c r="N50" i="1"/>
  <c r="M43" i="1"/>
  <c r="O50" i="1"/>
  <c r="C48" i="1"/>
  <c r="O45" i="1"/>
  <c r="M45" i="1"/>
  <c r="O40" i="1"/>
  <c r="M50" i="1"/>
  <c r="N46" i="1"/>
  <c r="K50" i="1"/>
  <c r="O39" i="1"/>
  <c r="O46" i="1"/>
  <c r="M42" i="1"/>
  <c r="N43" i="1"/>
  <c r="K47" i="1"/>
  <c r="G39" i="1"/>
  <c r="G40" i="1"/>
  <c r="G45" i="1"/>
  <c r="F50" i="1"/>
  <c r="L47" i="1"/>
  <c r="K39" i="1"/>
  <c r="M49" i="1"/>
  <c r="D41" i="1"/>
  <c r="O44" i="1"/>
  <c r="F40" i="1"/>
  <c r="N40" i="1"/>
  <c r="L45" i="1"/>
  <c r="E50" i="1"/>
  <c r="M39" i="1"/>
  <c r="N45" i="1"/>
  <c r="L42" i="1"/>
  <c r="O48" i="1"/>
  <c r="M52" i="1"/>
  <c r="L50" i="1"/>
  <c r="L46" i="1"/>
  <c r="M48" i="1"/>
  <c r="K42" i="1"/>
  <c r="O43" i="1"/>
  <c r="K44" i="1"/>
  <c r="G48" i="1"/>
  <c r="C38" i="1"/>
  <c r="D38" i="1"/>
  <c r="F38" i="1"/>
  <c r="G38" i="1"/>
  <c r="J38" i="1"/>
  <c r="E38" i="1"/>
  <c r="K38" i="1"/>
  <c r="F49" i="1"/>
  <c r="E40" i="1"/>
  <c r="D43" i="1"/>
  <c r="G50" i="1"/>
  <c r="G42" i="1"/>
  <c r="M46" i="1"/>
  <c r="N48" i="1"/>
  <c r="F48" i="1"/>
  <c r="M19" i="1"/>
  <c r="L29" i="1" s="1"/>
  <c r="AG11" i="1" s="1"/>
  <c r="O6" i="1"/>
  <c r="O19" i="1" s="1"/>
  <c r="L28" i="1" s="1"/>
  <c r="AG10" i="1" s="1"/>
  <c r="L6" i="1"/>
  <c r="L19" i="1" s="1"/>
  <c r="L27" i="1" s="1"/>
  <c r="AG9" i="1" s="1"/>
  <c r="N6" i="1"/>
  <c r="N12" i="1"/>
  <c r="O12" i="1"/>
  <c r="P6" i="1"/>
  <c r="M14" i="1"/>
  <c r="P14" i="1"/>
  <c r="P12" i="1"/>
  <c r="L14" i="1"/>
  <c r="M9" i="1"/>
  <c r="L16" i="1"/>
  <c r="P16" i="1"/>
  <c r="O16" i="1"/>
  <c r="M16" i="1"/>
  <c r="N16" i="1"/>
  <c r="L49" i="1" l="1"/>
  <c r="D49" i="1"/>
  <c r="N51" i="1"/>
  <c r="F51" i="1"/>
  <c r="O41" i="1"/>
  <c r="G41" i="1"/>
  <c r="K41" i="1"/>
  <c r="C41" i="1"/>
  <c r="O49" i="1"/>
  <c r="G49" i="1"/>
  <c r="L51" i="1"/>
  <c r="D51" i="1"/>
  <c r="N47" i="1"/>
  <c r="F47" i="1"/>
  <c r="K51" i="1"/>
  <c r="C51" i="1"/>
  <c r="M47" i="1"/>
  <c r="E47" i="1"/>
  <c r="O47" i="1"/>
  <c r="G47" i="1"/>
  <c r="M51" i="1"/>
  <c r="E51" i="1"/>
  <c r="O51" i="1"/>
  <c r="G51" i="1"/>
  <c r="L44" i="1"/>
  <c r="D44" i="1"/>
  <c r="M41" i="1"/>
  <c r="E41" i="1"/>
  <c r="K49" i="1"/>
  <c r="C49" i="1"/>
  <c r="N41" i="1"/>
  <c r="F41" i="1"/>
  <c r="M18" i="1"/>
  <c r="N19" i="1"/>
  <c r="L31" i="1" s="1"/>
  <c r="AG13" i="1" s="1"/>
  <c r="N18" i="1"/>
  <c r="P19" i="1"/>
  <c r="L30" i="1" s="1"/>
  <c r="AG12" i="1" s="1"/>
  <c r="P18" i="1"/>
  <c r="O18" i="1"/>
  <c r="L18" i="1"/>
  <c r="J53" i="1"/>
  <c r="J54" i="1" s="1"/>
  <c r="AC6" i="1" s="1"/>
  <c r="K53" i="1" l="1"/>
  <c r="K54" i="1" s="1"/>
  <c r="N53" i="1"/>
  <c r="N54" i="1" s="1"/>
  <c r="L53" i="1"/>
  <c r="L54" i="1" s="1"/>
  <c r="O53" i="1"/>
  <c r="O54" i="1" s="1"/>
  <c r="M53" i="1"/>
  <c r="M54" i="1" s="1"/>
  <c r="F53" i="1"/>
  <c r="C53" i="1"/>
  <c r="Z2" i="1" s="1"/>
  <c r="AA10" i="1" s="1"/>
  <c r="D53" i="1"/>
  <c r="G53" i="1"/>
  <c r="E53" i="1"/>
  <c r="Z5" i="1" l="1"/>
  <c r="AA11" i="1" s="1"/>
  <c r="Z3" i="1"/>
  <c r="Z6" i="1"/>
  <c r="Z4" i="1"/>
  <c r="U11" i="1"/>
  <c r="R11" i="1"/>
  <c r="T11" i="1" l="1"/>
  <c r="AA14" i="1"/>
  <c r="V11" i="1"/>
  <c r="AA13" i="1"/>
  <c r="S11" i="1"/>
  <c r="AA12" i="1"/>
</calcChain>
</file>

<file path=xl/sharedStrings.xml><?xml version="1.0" encoding="utf-8"?>
<sst xmlns="http://schemas.openxmlformats.org/spreadsheetml/2006/main" count="149" uniqueCount="53">
  <si>
    <t>Term</t>
  </si>
  <si>
    <t>Item1</t>
  </si>
  <si>
    <t>Item2</t>
  </si>
  <si>
    <t>Item3</t>
  </si>
  <si>
    <t>Item4</t>
  </si>
  <si>
    <t>Item5</t>
  </si>
  <si>
    <t>heim</t>
  </si>
  <si>
    <t>studio</t>
  </si>
  <si>
    <t>oda</t>
  </si>
  <si>
    <t>sofa</t>
  </si>
  <si>
    <t>bed</t>
  </si>
  <si>
    <t>biru</t>
  </si>
  <si>
    <t>hara</t>
  </si>
  <si>
    <t>duduk</t>
  </si>
  <si>
    <t>hiro</t>
  </si>
  <si>
    <t>seater</t>
  </si>
  <si>
    <t>abuabu</t>
  </si>
  <si>
    <t>saki</t>
  </si>
  <si>
    <t>muda</t>
  </si>
  <si>
    <t>ezma</t>
  </si>
  <si>
    <t>olaf</t>
  </si>
  <si>
    <t>tf</t>
  </si>
  <si>
    <t>idf</t>
  </si>
  <si>
    <t>log(n/df)</t>
  </si>
  <si>
    <t>df</t>
  </si>
  <si>
    <t>tfidf</t>
  </si>
  <si>
    <t>Q</t>
  </si>
  <si>
    <t>Dokumen</t>
  </si>
  <si>
    <t>Term Yang Mewakili Dokumen</t>
  </si>
  <si>
    <t>heim studio oda sofa bed biru</t>
  </si>
  <si>
    <t>heim studio hara sofa duduk biru</t>
  </si>
  <si>
    <t>heim studio hiro sofa seater abuabu</t>
  </si>
  <si>
    <t>heim studio saki sofa bed abuabu muda</t>
  </si>
  <si>
    <t>ezma olaf sofa duduk biru</t>
  </si>
  <si>
    <t>Cosine Similarity with Q</t>
  </si>
  <si>
    <t>Q*WDi</t>
  </si>
  <si>
    <t>Total</t>
  </si>
  <si>
    <t>Akar</t>
  </si>
  <si>
    <t>Cos(Q,Item1)</t>
  </si>
  <si>
    <t>Cos(Q,Item2)</t>
  </si>
  <si>
    <t>Panjang Vektor</t>
  </si>
  <si>
    <t>d/df</t>
  </si>
  <si>
    <t>Mencari Perankingan</t>
  </si>
  <si>
    <t>Rangking</t>
  </si>
  <si>
    <t>Nilai</t>
  </si>
  <si>
    <t>Cos(Q,Item3)</t>
  </si>
  <si>
    <t>Cos(Q,Item4)</t>
  </si>
  <si>
    <t>Cos(Q,Item5)</t>
  </si>
  <si>
    <t>TF-IDF</t>
  </si>
  <si>
    <t>Cosine Similarity</t>
  </si>
  <si>
    <t>VS</t>
  </si>
  <si>
    <t>Hasil Rekomendasi</t>
  </si>
  <si>
    <t>Query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</si>
</sst>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"/>
    <numFmt numFmtId="167" formatCode="0.0000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165" fontId="0" fillId="0" borderId="0" xfId="0" applyNumberFormat="1"/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1" xfId="0" applyNumberFormat="1" applyBorder="1"/>
    <xf numFmtId="166" fontId="0" fillId="0" borderId="1" xfId="0" applyNumberFormat="1" applyBorder="1" applyAlignment="1">
      <alignment horizontal="center" vertical="center"/>
    </xf>
    <xf numFmtId="167" fontId="0" fillId="0" borderId="0" xfId="0" applyNumberFormat="1"/>
    <xf numFmtId="164" fontId="0" fillId="0" borderId="0" xfId="0" applyNumberFormat="1"/>
    <xf numFmtId="16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vertical="center"/>
    </xf>
    <xf numFmtId="0" fontId="0" fillId="3" borderId="5" xfId="0" applyFill="1" applyBorder="1"/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11112-F6E2-47AF-B66F-563B16B2E878}">
  <dimension ref="A1:AK54"/>
  <sheetViews>
    <sheetView tabSelected="1" zoomScaleNormal="100" workbookViewId="0">
      <selection activeCell="K4" sqref="K4"/>
    </sheetView>
  </sheetViews>
  <sheetFormatPr defaultRowHeight="14.5" x14ac:dyDescent="0.35"/>
  <cols>
    <col min="1" max="1" width="7.1796875" bestFit="1" customWidth="1"/>
    <col min="2" max="7" width="5.6328125" bestFit="1" customWidth="1"/>
    <col min="8" max="8" width="3.6328125" bestFit="1" customWidth="1"/>
    <col min="20" max="20" width="9.26953125" bestFit="1" customWidth="1"/>
    <col min="22" max="22" width="11.7265625" bestFit="1" customWidth="1"/>
    <col min="23" max="23" width="7.6328125" bestFit="1" customWidth="1"/>
    <col min="24" max="24" width="4.90625" bestFit="1" customWidth="1"/>
    <col min="25" max="25" width="11.7265625" bestFit="1" customWidth="1"/>
    <col min="26" max="26" width="11.81640625" bestFit="1" customWidth="1"/>
    <col min="27" max="27" width="9.26953125" customWidth="1"/>
    <col min="28" max="29" width="8.26953125" bestFit="1" customWidth="1"/>
    <col min="34" max="34" width="4.7265625" customWidth="1"/>
  </cols>
  <sheetData>
    <row r="1" spans="1:37" x14ac:dyDescent="0.35">
      <c r="A1" s="5"/>
      <c r="B1" s="50" t="s">
        <v>21</v>
      </c>
      <c r="C1" s="50"/>
      <c r="D1" s="50"/>
      <c r="E1" s="50"/>
      <c r="F1" s="50"/>
      <c r="G1" s="50"/>
      <c r="H1" s="31"/>
      <c r="I1" s="32"/>
      <c r="J1" s="9" t="s">
        <v>22</v>
      </c>
      <c r="K1" s="51" t="s">
        <v>25</v>
      </c>
      <c r="L1" s="52"/>
      <c r="M1" s="52"/>
      <c r="N1" s="52"/>
      <c r="O1" s="52"/>
      <c r="P1" s="53"/>
      <c r="R1" s="10" t="s">
        <v>27</v>
      </c>
      <c r="S1" s="57" t="s">
        <v>28</v>
      </c>
      <c r="T1" s="58"/>
      <c r="U1" s="58"/>
      <c r="V1" s="58"/>
      <c r="W1" s="27"/>
      <c r="X1" s="28"/>
      <c r="Y1" s="62" t="s">
        <v>34</v>
      </c>
      <c r="Z1" s="63"/>
    </row>
    <row r="2" spans="1:37" x14ac:dyDescent="0.35">
      <c r="A2" s="3" t="s">
        <v>0</v>
      </c>
      <c r="B2" s="8" t="s">
        <v>26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6" t="s">
        <v>24</v>
      </c>
      <c r="I2" s="6" t="s">
        <v>41</v>
      </c>
      <c r="J2" s="8" t="s">
        <v>23</v>
      </c>
      <c r="K2" s="8" t="s">
        <v>26</v>
      </c>
      <c r="L2" s="4" t="s">
        <v>1</v>
      </c>
      <c r="M2" s="4" t="s">
        <v>2</v>
      </c>
      <c r="N2" s="4" t="s">
        <v>3</v>
      </c>
      <c r="O2" s="4" t="s">
        <v>4</v>
      </c>
      <c r="P2" s="4" t="s">
        <v>5</v>
      </c>
      <c r="R2" s="12" t="s">
        <v>1</v>
      </c>
      <c r="S2" s="54" t="s">
        <v>29</v>
      </c>
      <c r="T2" s="55"/>
      <c r="U2" s="55"/>
      <c r="V2" s="55"/>
      <c r="W2" s="29"/>
      <c r="X2" s="30"/>
      <c r="Y2" s="26" t="s">
        <v>38</v>
      </c>
      <c r="Z2" s="19">
        <f>C53/(J54*K54)</f>
        <v>1</v>
      </c>
    </row>
    <row r="3" spans="1:37" x14ac:dyDescent="0.35">
      <c r="A3" s="2" t="s">
        <v>6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0</v>
      </c>
      <c r="H3" s="1">
        <f>SUM(C3:G3)</f>
        <v>4</v>
      </c>
      <c r="I3" s="1">
        <f t="shared" ref="I3:I17" si="0">5/H3</f>
        <v>1.25</v>
      </c>
      <c r="J3" s="7">
        <f t="shared" ref="J3:J17" si="1">LOG(I3)</f>
        <v>9.691001300805642E-2</v>
      </c>
      <c r="K3" s="7">
        <f t="shared" ref="K3:K17" si="2">B3*J3</f>
        <v>9.691001300805642E-2</v>
      </c>
      <c r="L3" s="7">
        <f t="shared" ref="L3:L16" si="3">C3*J3</f>
        <v>9.691001300805642E-2</v>
      </c>
      <c r="M3" s="7">
        <f t="shared" ref="M3:M17" si="4">D3*J3</f>
        <v>9.691001300805642E-2</v>
      </c>
      <c r="N3" s="7">
        <f t="shared" ref="N3:N17" si="5">E3*J3</f>
        <v>9.691001300805642E-2</v>
      </c>
      <c r="O3" s="7">
        <f t="shared" ref="O3:O17" si="6">F3*J3</f>
        <v>9.691001300805642E-2</v>
      </c>
      <c r="P3" s="7">
        <f t="shared" ref="P3:P17" si="7">G3*J3</f>
        <v>0</v>
      </c>
      <c r="R3" s="12" t="s">
        <v>2</v>
      </c>
      <c r="S3" s="54" t="s">
        <v>30</v>
      </c>
      <c r="T3" s="55"/>
      <c r="U3" s="55"/>
      <c r="V3" s="55"/>
      <c r="W3" s="29"/>
      <c r="X3" s="30"/>
      <c r="Y3" s="26" t="s">
        <v>39</v>
      </c>
      <c r="Z3" s="19">
        <f>D53/(J54*L54)</f>
        <v>9.5116121086238986E-2</v>
      </c>
    </row>
    <row r="4" spans="1:37" x14ac:dyDescent="0.35">
      <c r="A4" s="2" t="s">
        <v>7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0</v>
      </c>
      <c r="H4" s="1">
        <f t="shared" ref="H4:H17" si="8">SUM(C4:G4)</f>
        <v>4</v>
      </c>
      <c r="I4" s="1">
        <f t="shared" si="0"/>
        <v>1.25</v>
      </c>
      <c r="J4" s="7">
        <f t="shared" si="1"/>
        <v>9.691001300805642E-2</v>
      </c>
      <c r="K4" s="7">
        <f t="shared" si="2"/>
        <v>9.691001300805642E-2</v>
      </c>
      <c r="L4" s="7">
        <f t="shared" si="3"/>
        <v>9.691001300805642E-2</v>
      </c>
      <c r="M4" s="7">
        <f t="shared" si="4"/>
        <v>9.691001300805642E-2</v>
      </c>
      <c r="N4" s="7">
        <f t="shared" si="5"/>
        <v>9.691001300805642E-2</v>
      </c>
      <c r="O4" s="7">
        <f t="shared" si="6"/>
        <v>9.691001300805642E-2</v>
      </c>
      <c r="P4" s="7">
        <f t="shared" si="7"/>
        <v>0</v>
      </c>
      <c r="R4" s="12" t="s">
        <v>3</v>
      </c>
      <c r="S4" s="54" t="s">
        <v>31</v>
      </c>
      <c r="T4" s="55"/>
      <c r="U4" s="55"/>
      <c r="V4" s="55"/>
      <c r="W4" s="29"/>
      <c r="X4" s="30"/>
      <c r="Y4" s="26" t="s">
        <v>45</v>
      </c>
      <c r="Z4" s="19">
        <f>E53/(J54*M54)</f>
        <v>2.0677053805495709E-2</v>
      </c>
    </row>
    <row r="5" spans="1:37" x14ac:dyDescent="0.35">
      <c r="A5" s="2" t="s">
        <v>8</v>
      </c>
      <c r="B5" s="1">
        <v>1</v>
      </c>
      <c r="C5" s="1">
        <v>1</v>
      </c>
      <c r="D5" s="1">
        <v>0</v>
      </c>
      <c r="E5" s="1">
        <v>0</v>
      </c>
      <c r="F5" s="1">
        <v>0</v>
      </c>
      <c r="G5" s="1">
        <v>0</v>
      </c>
      <c r="H5" s="1">
        <f t="shared" si="8"/>
        <v>1</v>
      </c>
      <c r="I5" s="1">
        <f t="shared" si="0"/>
        <v>5</v>
      </c>
      <c r="J5" s="7">
        <f t="shared" si="1"/>
        <v>0.69897000433601886</v>
      </c>
      <c r="K5" s="7">
        <f t="shared" si="2"/>
        <v>0.69897000433601886</v>
      </c>
      <c r="L5" s="7">
        <f t="shared" si="3"/>
        <v>0.69897000433601886</v>
      </c>
      <c r="M5" s="7">
        <f t="shared" si="4"/>
        <v>0</v>
      </c>
      <c r="N5" s="7">
        <f t="shared" si="5"/>
        <v>0</v>
      </c>
      <c r="O5" s="7">
        <f t="shared" si="6"/>
        <v>0</v>
      </c>
      <c r="P5" s="7">
        <f t="shared" si="7"/>
        <v>0</v>
      </c>
      <c r="R5" s="12" t="s">
        <v>4</v>
      </c>
      <c r="S5" s="54" t="s">
        <v>32</v>
      </c>
      <c r="T5" s="55"/>
      <c r="U5" s="55"/>
      <c r="V5" s="55"/>
      <c r="W5" s="29"/>
      <c r="X5" s="30"/>
      <c r="Y5" s="26" t="s">
        <v>46</v>
      </c>
      <c r="Z5" s="19">
        <f>F53/(J54*N54)</f>
        <v>0.18286024065627596</v>
      </c>
      <c r="AB5" s="34" t="s">
        <v>26</v>
      </c>
      <c r="AC5" s="35" t="s">
        <v>44</v>
      </c>
    </row>
    <row r="6" spans="1:37" x14ac:dyDescent="0.35">
      <c r="A6" s="2" t="s">
        <v>9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f t="shared" si="8"/>
        <v>5</v>
      </c>
      <c r="I6" s="1">
        <f t="shared" si="0"/>
        <v>1</v>
      </c>
      <c r="J6" s="7">
        <f t="shared" si="1"/>
        <v>0</v>
      </c>
      <c r="K6" s="7">
        <f t="shared" si="2"/>
        <v>0</v>
      </c>
      <c r="L6" s="7">
        <f t="shared" si="3"/>
        <v>0</v>
      </c>
      <c r="M6" s="7">
        <f t="shared" si="4"/>
        <v>0</v>
      </c>
      <c r="N6" s="7">
        <f t="shared" si="5"/>
        <v>0</v>
      </c>
      <c r="O6" s="7">
        <f t="shared" si="6"/>
        <v>0</v>
      </c>
      <c r="P6" s="7">
        <f t="shared" si="7"/>
        <v>0</v>
      </c>
      <c r="R6" s="12" t="s">
        <v>5</v>
      </c>
      <c r="S6" s="54" t="s">
        <v>33</v>
      </c>
      <c r="T6" s="55"/>
      <c r="U6" s="55"/>
      <c r="V6" s="55"/>
      <c r="W6" s="29"/>
      <c r="X6" s="30"/>
      <c r="Y6" s="26" t="s">
        <v>47</v>
      </c>
      <c r="Z6" s="19">
        <f>G53/(J54*O54)</f>
        <v>5.3479099780667012E-2</v>
      </c>
      <c r="AB6" s="33" t="s">
        <v>1</v>
      </c>
      <c r="AC6" s="20">
        <f>B54/(J54*J54)</f>
        <v>1</v>
      </c>
    </row>
    <row r="7" spans="1:37" x14ac:dyDescent="0.35">
      <c r="A7" s="2" t="s">
        <v>10</v>
      </c>
      <c r="B7" s="1">
        <v>1</v>
      </c>
      <c r="C7" s="1">
        <v>1</v>
      </c>
      <c r="D7" s="1">
        <v>0</v>
      </c>
      <c r="E7" s="1">
        <v>0</v>
      </c>
      <c r="F7" s="1">
        <v>1</v>
      </c>
      <c r="G7" s="1">
        <v>0</v>
      </c>
      <c r="H7" s="1">
        <f t="shared" si="8"/>
        <v>2</v>
      </c>
      <c r="I7" s="1">
        <f t="shared" si="0"/>
        <v>2.5</v>
      </c>
      <c r="J7" s="7">
        <f t="shared" si="1"/>
        <v>0.3979400086720376</v>
      </c>
      <c r="K7" s="7">
        <f t="shared" si="2"/>
        <v>0.3979400086720376</v>
      </c>
      <c r="L7" s="7">
        <f t="shared" si="3"/>
        <v>0.3979400086720376</v>
      </c>
      <c r="M7" s="7">
        <f t="shared" si="4"/>
        <v>0</v>
      </c>
      <c r="N7" s="7">
        <f t="shared" si="5"/>
        <v>0</v>
      </c>
      <c r="O7" s="7">
        <f t="shared" si="6"/>
        <v>0.3979400086720376</v>
      </c>
      <c r="P7" s="7">
        <f t="shared" si="7"/>
        <v>0</v>
      </c>
      <c r="AE7" s="46" t="s">
        <v>48</v>
      </c>
      <c r="AF7" s="47"/>
      <c r="AG7" s="48"/>
      <c r="AH7" s="49" t="s">
        <v>50</v>
      </c>
      <c r="AI7" s="46" t="s">
        <v>49</v>
      </c>
      <c r="AJ7" s="47"/>
      <c r="AK7" s="48"/>
    </row>
    <row r="8" spans="1:37" x14ac:dyDescent="0.35">
      <c r="A8" s="2" t="s">
        <v>11</v>
      </c>
      <c r="B8" s="1">
        <v>1</v>
      </c>
      <c r="C8" s="1">
        <v>1</v>
      </c>
      <c r="D8" s="1">
        <v>1</v>
      </c>
      <c r="E8" s="1">
        <v>0</v>
      </c>
      <c r="F8" s="1">
        <v>0</v>
      </c>
      <c r="G8" s="1">
        <v>1</v>
      </c>
      <c r="H8" s="1">
        <f t="shared" si="8"/>
        <v>3</v>
      </c>
      <c r="I8" s="1">
        <f t="shared" si="0"/>
        <v>1.6666666666666667</v>
      </c>
      <c r="J8" s="7">
        <f t="shared" si="1"/>
        <v>0.22184874961635639</v>
      </c>
      <c r="K8" s="7">
        <f t="shared" si="2"/>
        <v>0.22184874961635639</v>
      </c>
      <c r="L8" s="7">
        <f t="shared" si="3"/>
        <v>0.22184874961635639</v>
      </c>
      <c r="M8" s="7">
        <f t="shared" si="4"/>
        <v>0.22184874961635639</v>
      </c>
      <c r="N8" s="7">
        <f t="shared" si="5"/>
        <v>0</v>
      </c>
      <c r="O8" s="7">
        <f t="shared" si="6"/>
        <v>0</v>
      </c>
      <c r="P8" s="7">
        <f t="shared" si="7"/>
        <v>0.22184874961635639</v>
      </c>
      <c r="R8" s="13" t="s">
        <v>26</v>
      </c>
      <c r="S8" s="54" t="s">
        <v>29</v>
      </c>
      <c r="T8" s="55"/>
      <c r="U8" s="55"/>
      <c r="V8" s="56"/>
      <c r="AE8" s="45" t="s">
        <v>43</v>
      </c>
      <c r="AF8" s="45"/>
      <c r="AG8" s="34" t="s">
        <v>44</v>
      </c>
      <c r="AH8" s="49"/>
      <c r="AI8" s="45" t="s">
        <v>43</v>
      </c>
      <c r="AJ8" s="45"/>
      <c r="AK8" s="34" t="s">
        <v>44</v>
      </c>
    </row>
    <row r="9" spans="1:37" x14ac:dyDescent="0.35">
      <c r="A9" s="2" t="s">
        <v>12</v>
      </c>
      <c r="B9" s="1">
        <v>0</v>
      </c>
      <c r="C9" s="1">
        <v>0</v>
      </c>
      <c r="D9" s="1">
        <v>1</v>
      </c>
      <c r="E9" s="1">
        <v>0</v>
      </c>
      <c r="F9" s="1">
        <v>0</v>
      </c>
      <c r="G9" s="1">
        <v>0</v>
      </c>
      <c r="H9" s="1">
        <f t="shared" si="8"/>
        <v>1</v>
      </c>
      <c r="I9" s="1">
        <f t="shared" si="0"/>
        <v>5</v>
      </c>
      <c r="J9" s="7">
        <f t="shared" si="1"/>
        <v>0.69897000433601886</v>
      </c>
      <c r="K9" s="7">
        <f t="shared" si="2"/>
        <v>0</v>
      </c>
      <c r="L9" s="7">
        <f t="shared" si="3"/>
        <v>0</v>
      </c>
      <c r="M9" s="7">
        <f t="shared" si="4"/>
        <v>0.69897000433601886</v>
      </c>
      <c r="N9" s="7">
        <f t="shared" si="5"/>
        <v>0</v>
      </c>
      <c r="O9" s="7">
        <f t="shared" si="6"/>
        <v>0</v>
      </c>
      <c r="P9" s="7">
        <f t="shared" si="7"/>
        <v>0</v>
      </c>
      <c r="Y9" s="45" t="s">
        <v>43</v>
      </c>
      <c r="Z9" s="45"/>
      <c r="AA9" s="34" t="s">
        <v>44</v>
      </c>
      <c r="AE9" s="33">
        <v>1</v>
      </c>
      <c r="AF9" s="33" t="s">
        <v>1</v>
      </c>
      <c r="AG9" s="20">
        <f>L27</f>
        <v>1.5125787886405255</v>
      </c>
      <c r="AH9" s="49"/>
      <c r="AI9" s="33">
        <v>1</v>
      </c>
      <c r="AJ9" s="33" t="s">
        <v>1</v>
      </c>
      <c r="AK9" s="14">
        <f>AA10</f>
        <v>1</v>
      </c>
    </row>
    <row r="10" spans="1:37" x14ac:dyDescent="0.35">
      <c r="A10" s="2" t="s">
        <v>13</v>
      </c>
      <c r="B10" s="1">
        <v>0</v>
      </c>
      <c r="C10" s="1">
        <v>0</v>
      </c>
      <c r="D10" s="1">
        <v>1</v>
      </c>
      <c r="E10" s="1">
        <v>0</v>
      </c>
      <c r="F10" s="1">
        <v>0</v>
      </c>
      <c r="G10" s="1">
        <v>1</v>
      </c>
      <c r="H10" s="1">
        <f t="shared" si="8"/>
        <v>2</v>
      </c>
      <c r="I10" s="1">
        <f t="shared" si="0"/>
        <v>2.5</v>
      </c>
      <c r="J10" s="7">
        <f t="shared" si="1"/>
        <v>0.3979400086720376</v>
      </c>
      <c r="K10" s="7">
        <f t="shared" si="2"/>
        <v>0</v>
      </c>
      <c r="L10" s="7">
        <f t="shared" si="3"/>
        <v>0</v>
      </c>
      <c r="M10" s="7">
        <f t="shared" si="4"/>
        <v>0.3979400086720376</v>
      </c>
      <c r="N10" s="7">
        <f t="shared" si="5"/>
        <v>0</v>
      </c>
      <c r="O10" s="7">
        <f t="shared" si="6"/>
        <v>0</v>
      </c>
      <c r="P10" s="7">
        <f t="shared" si="7"/>
        <v>0.3979400086720376</v>
      </c>
      <c r="R10" s="1" t="s">
        <v>1</v>
      </c>
      <c r="S10" s="1" t="s">
        <v>2</v>
      </c>
      <c r="T10" s="1" t="s">
        <v>3</v>
      </c>
      <c r="U10" s="1" t="s">
        <v>4</v>
      </c>
      <c r="V10" s="1" t="s">
        <v>5</v>
      </c>
      <c r="Y10" s="33">
        <v>1</v>
      </c>
      <c r="Z10" s="33" t="s">
        <v>1</v>
      </c>
      <c r="AA10" s="14">
        <f>Z2</f>
        <v>1</v>
      </c>
      <c r="AE10" s="33">
        <v>2</v>
      </c>
      <c r="AF10" s="33" t="s">
        <v>4</v>
      </c>
      <c r="AG10" s="20">
        <f>L28</f>
        <v>0.59176003468815042</v>
      </c>
      <c r="AH10" s="49"/>
      <c r="AI10" s="33">
        <v>2</v>
      </c>
      <c r="AJ10" s="33" t="s">
        <v>4</v>
      </c>
      <c r="AK10" s="14">
        <f t="shared" ref="AK10:AK13" si="9">AA11</f>
        <v>0.18286024065627596</v>
      </c>
    </row>
    <row r="11" spans="1:37" x14ac:dyDescent="0.35">
      <c r="A11" s="2" t="s">
        <v>14</v>
      </c>
      <c r="B11" s="1">
        <v>0</v>
      </c>
      <c r="C11" s="1">
        <v>0</v>
      </c>
      <c r="D11" s="1">
        <v>0</v>
      </c>
      <c r="E11" s="1">
        <v>1</v>
      </c>
      <c r="F11" s="1">
        <v>0</v>
      </c>
      <c r="G11" s="1">
        <v>0</v>
      </c>
      <c r="H11" s="1">
        <f t="shared" si="8"/>
        <v>1</v>
      </c>
      <c r="I11" s="1">
        <f t="shared" si="0"/>
        <v>5</v>
      </c>
      <c r="J11" s="7">
        <f t="shared" si="1"/>
        <v>0.69897000433601886</v>
      </c>
      <c r="K11" s="7">
        <f t="shared" si="2"/>
        <v>0</v>
      </c>
      <c r="L11" s="7">
        <f t="shared" si="3"/>
        <v>0</v>
      </c>
      <c r="M11" s="7">
        <f t="shared" si="4"/>
        <v>0</v>
      </c>
      <c r="N11" s="7">
        <f t="shared" si="5"/>
        <v>0.69897000433601886</v>
      </c>
      <c r="O11" s="7">
        <f t="shared" si="6"/>
        <v>0</v>
      </c>
      <c r="P11" s="7">
        <f t="shared" si="7"/>
        <v>0</v>
      </c>
      <c r="R11" s="20">
        <f>Z2</f>
        <v>1</v>
      </c>
      <c r="S11" s="20">
        <f>Z3</f>
        <v>9.5116121086238986E-2</v>
      </c>
      <c r="T11" s="20">
        <f>Z4</f>
        <v>2.0677053805495709E-2</v>
      </c>
      <c r="U11" s="20">
        <f>Z5</f>
        <v>0.18286024065627596</v>
      </c>
      <c r="V11" s="20">
        <f>Z6</f>
        <v>5.3479099780667012E-2</v>
      </c>
      <c r="Y11" s="33">
        <v>2</v>
      </c>
      <c r="Z11" s="33" t="s">
        <v>4</v>
      </c>
      <c r="AA11" s="14">
        <f>Z5</f>
        <v>0.18286024065627596</v>
      </c>
      <c r="AE11" s="33">
        <v>3</v>
      </c>
      <c r="AF11" s="33" t="s">
        <v>2</v>
      </c>
      <c r="AG11" s="20">
        <f>L29</f>
        <v>0.41566877563246923</v>
      </c>
      <c r="AH11" s="49"/>
      <c r="AI11" s="33">
        <v>3</v>
      </c>
      <c r="AJ11" s="33" t="s">
        <v>2</v>
      </c>
      <c r="AK11" s="14">
        <f t="shared" si="9"/>
        <v>9.5116121086238986E-2</v>
      </c>
    </row>
    <row r="12" spans="1:37" x14ac:dyDescent="0.35">
      <c r="A12" s="2" t="s">
        <v>15</v>
      </c>
      <c r="B12" s="1">
        <v>0</v>
      </c>
      <c r="C12" s="1">
        <v>0</v>
      </c>
      <c r="D12" s="1">
        <v>0</v>
      </c>
      <c r="E12" s="1">
        <v>1</v>
      </c>
      <c r="F12" s="1">
        <v>0</v>
      </c>
      <c r="G12" s="1">
        <v>0</v>
      </c>
      <c r="H12" s="1">
        <f t="shared" si="8"/>
        <v>1</v>
      </c>
      <c r="I12" s="1">
        <f t="shared" si="0"/>
        <v>5</v>
      </c>
      <c r="J12" s="7">
        <f t="shared" si="1"/>
        <v>0.69897000433601886</v>
      </c>
      <c r="K12" s="7">
        <f t="shared" si="2"/>
        <v>0</v>
      </c>
      <c r="L12" s="7">
        <f t="shared" si="3"/>
        <v>0</v>
      </c>
      <c r="M12" s="7">
        <f t="shared" si="4"/>
        <v>0</v>
      </c>
      <c r="N12" s="7">
        <f t="shared" si="5"/>
        <v>0.69897000433601886</v>
      </c>
      <c r="O12" s="7">
        <f t="shared" si="6"/>
        <v>0</v>
      </c>
      <c r="P12" s="7">
        <f t="shared" si="7"/>
        <v>0</v>
      </c>
      <c r="Y12" s="33">
        <v>3</v>
      </c>
      <c r="Z12" s="33" t="s">
        <v>2</v>
      </c>
      <c r="AA12" s="14">
        <f>Z3</f>
        <v>9.5116121086238986E-2</v>
      </c>
      <c r="AE12" s="33">
        <v>4</v>
      </c>
      <c r="AF12" s="33" t="s">
        <v>5</v>
      </c>
      <c r="AG12" s="20">
        <f>L30</f>
        <v>0.22184874961635639</v>
      </c>
      <c r="AH12" s="49"/>
      <c r="AI12" s="33">
        <v>4</v>
      </c>
      <c r="AJ12" s="33" t="s">
        <v>5</v>
      </c>
      <c r="AK12" s="14">
        <f t="shared" si="9"/>
        <v>5.3479099780667012E-2</v>
      </c>
    </row>
    <row r="13" spans="1:37" x14ac:dyDescent="0.35">
      <c r="A13" s="2" t="s">
        <v>16</v>
      </c>
      <c r="B13" s="1">
        <v>0</v>
      </c>
      <c r="C13" s="1">
        <v>0</v>
      </c>
      <c r="D13" s="1">
        <v>0</v>
      </c>
      <c r="E13" s="1">
        <v>1</v>
      </c>
      <c r="F13" s="1">
        <v>1</v>
      </c>
      <c r="G13" s="1">
        <v>0</v>
      </c>
      <c r="H13" s="1">
        <f t="shared" si="8"/>
        <v>2</v>
      </c>
      <c r="I13" s="1">
        <f t="shared" si="0"/>
        <v>2.5</v>
      </c>
      <c r="J13" s="7">
        <f t="shared" si="1"/>
        <v>0.3979400086720376</v>
      </c>
      <c r="K13" s="7">
        <f t="shared" si="2"/>
        <v>0</v>
      </c>
      <c r="L13" s="7">
        <f t="shared" si="3"/>
        <v>0</v>
      </c>
      <c r="M13" s="7">
        <f t="shared" si="4"/>
        <v>0</v>
      </c>
      <c r="N13" s="7">
        <f t="shared" si="5"/>
        <v>0.3979400086720376</v>
      </c>
      <c r="O13" s="7">
        <f t="shared" si="6"/>
        <v>0.3979400086720376</v>
      </c>
      <c r="P13" s="7">
        <f t="shared" si="7"/>
        <v>0</v>
      </c>
      <c r="R13" s="1">
        <v>0</v>
      </c>
      <c r="S13" s="1">
        <v>1</v>
      </c>
      <c r="T13" s="1">
        <v>2</v>
      </c>
      <c r="U13" s="1">
        <v>3</v>
      </c>
      <c r="V13" s="1">
        <v>4</v>
      </c>
      <c r="Y13" s="33">
        <v>4</v>
      </c>
      <c r="Z13" s="33" t="s">
        <v>5</v>
      </c>
      <c r="AA13" s="14">
        <f>Z6</f>
        <v>5.3479099780667012E-2</v>
      </c>
      <c r="AE13" s="33">
        <v>5</v>
      </c>
      <c r="AF13" s="33" t="s">
        <v>3</v>
      </c>
      <c r="AG13" s="20">
        <f>L31</f>
        <v>0.19382002601611284</v>
      </c>
      <c r="AH13" s="49"/>
      <c r="AI13" s="33">
        <v>5</v>
      </c>
      <c r="AJ13" s="33" t="s">
        <v>3</v>
      </c>
      <c r="AK13" s="14">
        <f t="shared" si="9"/>
        <v>2.0677053805495709E-2</v>
      </c>
    </row>
    <row r="14" spans="1:37" x14ac:dyDescent="0.35">
      <c r="A14" s="2" t="s">
        <v>17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1">
        <v>0</v>
      </c>
      <c r="H14" s="1">
        <f t="shared" si="8"/>
        <v>1</v>
      </c>
      <c r="I14" s="1">
        <f t="shared" si="0"/>
        <v>5</v>
      </c>
      <c r="J14" s="7">
        <f t="shared" si="1"/>
        <v>0.69897000433601886</v>
      </c>
      <c r="K14" s="7">
        <f t="shared" si="2"/>
        <v>0</v>
      </c>
      <c r="L14" s="7">
        <f t="shared" si="3"/>
        <v>0</v>
      </c>
      <c r="M14" s="7">
        <f t="shared" si="4"/>
        <v>0</v>
      </c>
      <c r="N14" s="7">
        <f t="shared" si="5"/>
        <v>0</v>
      </c>
      <c r="O14" s="7">
        <f t="shared" si="6"/>
        <v>0.69897000433601886</v>
      </c>
      <c r="P14" s="7">
        <f t="shared" si="7"/>
        <v>0</v>
      </c>
      <c r="R14" s="1" t="s">
        <v>1</v>
      </c>
      <c r="S14" s="1" t="s">
        <v>4</v>
      </c>
      <c r="T14" s="7" t="s">
        <v>2</v>
      </c>
      <c r="U14" s="14" t="s">
        <v>5</v>
      </c>
      <c r="V14" s="1" t="s">
        <v>3</v>
      </c>
      <c r="Y14" s="33">
        <v>5</v>
      </c>
      <c r="Z14" s="33" t="s">
        <v>3</v>
      </c>
      <c r="AA14" s="14">
        <f>Z4</f>
        <v>2.0677053805495709E-2</v>
      </c>
      <c r="AH14" s="49"/>
      <c r="AI14" s="36"/>
      <c r="AJ14" s="36"/>
      <c r="AK14" s="36"/>
    </row>
    <row r="15" spans="1:37" x14ac:dyDescent="0.35">
      <c r="A15" s="2" t="s">
        <v>18</v>
      </c>
      <c r="B15" s="1">
        <v>0</v>
      </c>
      <c r="C15" s="1">
        <v>0</v>
      </c>
      <c r="D15" s="1">
        <v>0</v>
      </c>
      <c r="E15" s="1">
        <v>0</v>
      </c>
      <c r="F15" s="1">
        <v>1</v>
      </c>
      <c r="G15" s="1">
        <v>0</v>
      </c>
      <c r="H15" s="1">
        <f t="shared" si="8"/>
        <v>1</v>
      </c>
      <c r="I15" s="1">
        <f t="shared" si="0"/>
        <v>5</v>
      </c>
      <c r="J15" s="7">
        <f t="shared" si="1"/>
        <v>0.69897000433601886</v>
      </c>
      <c r="K15" s="7">
        <f t="shared" si="2"/>
        <v>0</v>
      </c>
      <c r="L15" s="7">
        <f t="shared" si="3"/>
        <v>0</v>
      </c>
      <c r="M15" s="7">
        <f t="shared" si="4"/>
        <v>0</v>
      </c>
      <c r="N15" s="7">
        <f t="shared" si="5"/>
        <v>0</v>
      </c>
      <c r="O15" s="7">
        <f t="shared" si="6"/>
        <v>0.69897000433601886</v>
      </c>
      <c r="P15" s="7">
        <f t="shared" si="7"/>
        <v>0</v>
      </c>
      <c r="AE15" s="18" t="s">
        <v>26</v>
      </c>
      <c r="AF15" s="33" t="s">
        <v>1</v>
      </c>
      <c r="AG15" s="20">
        <f>O27</f>
        <v>1.5125787886405255</v>
      </c>
      <c r="AH15" s="49"/>
      <c r="AI15" s="18" t="s">
        <v>26</v>
      </c>
      <c r="AJ15" s="33" t="s">
        <v>1</v>
      </c>
      <c r="AK15" s="20">
        <f>AC6</f>
        <v>1</v>
      </c>
    </row>
    <row r="16" spans="1:37" x14ac:dyDescent="0.35">
      <c r="A16" s="2" t="s">
        <v>19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1</v>
      </c>
      <c r="H16" s="1">
        <f t="shared" si="8"/>
        <v>1</v>
      </c>
      <c r="I16" s="1">
        <f t="shared" si="0"/>
        <v>5</v>
      </c>
      <c r="J16" s="7">
        <f t="shared" si="1"/>
        <v>0.69897000433601886</v>
      </c>
      <c r="K16" s="7">
        <f t="shared" si="2"/>
        <v>0</v>
      </c>
      <c r="L16" s="7">
        <f t="shared" si="3"/>
        <v>0</v>
      </c>
      <c r="M16" s="7">
        <f t="shared" si="4"/>
        <v>0</v>
      </c>
      <c r="N16" s="7">
        <f t="shared" si="5"/>
        <v>0</v>
      </c>
      <c r="O16" s="7">
        <f t="shared" si="6"/>
        <v>0</v>
      </c>
      <c r="P16" s="7">
        <f t="shared" si="7"/>
        <v>0.69897000433601886</v>
      </c>
      <c r="U16" s="11"/>
    </row>
    <row r="17" spans="1:29" x14ac:dyDescent="0.35">
      <c r="A17" s="2" t="s">
        <v>20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1</v>
      </c>
      <c r="H17" s="1">
        <f t="shared" si="8"/>
        <v>1</v>
      </c>
      <c r="I17" s="1">
        <f t="shared" si="0"/>
        <v>5</v>
      </c>
      <c r="J17" s="7">
        <f t="shared" si="1"/>
        <v>0.69897000433601886</v>
      </c>
      <c r="K17" s="7">
        <f t="shared" si="2"/>
        <v>0</v>
      </c>
      <c r="L17" s="7">
        <v>0</v>
      </c>
      <c r="M17" s="7">
        <f t="shared" si="4"/>
        <v>0</v>
      </c>
      <c r="N17" s="7">
        <f t="shared" si="5"/>
        <v>0</v>
      </c>
      <c r="O17" s="7">
        <f t="shared" si="6"/>
        <v>0</v>
      </c>
      <c r="P17" s="7">
        <f t="shared" si="7"/>
        <v>0.69897000433601886</v>
      </c>
    </row>
    <row r="18" spans="1:29" x14ac:dyDescent="0.35">
      <c r="B18" s="15"/>
      <c r="C18" s="15"/>
      <c r="D18" s="15"/>
      <c r="E18" s="15"/>
      <c r="F18" s="15"/>
      <c r="G18" s="15"/>
      <c r="H18" s="15"/>
      <c r="I18" s="16"/>
      <c r="J18" s="17" t="s">
        <v>36</v>
      </c>
      <c r="K18" s="16">
        <f t="shared" ref="K18:P18" si="10">SUM(K3:K17)</f>
        <v>1.5125787886405255</v>
      </c>
      <c r="L18" s="16">
        <f t="shared" si="10"/>
        <v>1.5125787886405255</v>
      </c>
      <c r="M18" s="16">
        <f t="shared" si="10"/>
        <v>1.5125787886405258</v>
      </c>
      <c r="N18" s="16">
        <f t="shared" si="10"/>
        <v>1.9897000433601879</v>
      </c>
      <c r="O18" s="16">
        <f t="shared" si="10"/>
        <v>2.3876400520322258</v>
      </c>
      <c r="P18" s="16">
        <f t="shared" si="10"/>
        <v>2.0177287669604316</v>
      </c>
      <c r="R18" s="22"/>
      <c r="S18" s="22"/>
      <c r="T18" s="22"/>
      <c r="U18" s="22"/>
      <c r="V18" s="22"/>
      <c r="W18" s="22"/>
      <c r="Y18" s="21"/>
      <c r="Z18" s="21"/>
      <c r="AA18" s="21"/>
      <c r="AB18" s="21"/>
      <c r="AC18" s="21"/>
    </row>
    <row r="19" spans="1:29" x14ac:dyDescent="0.35">
      <c r="B19" s="15"/>
      <c r="C19" s="15"/>
      <c r="D19" s="15"/>
      <c r="E19" s="15"/>
      <c r="F19" s="15"/>
      <c r="I19" s="16"/>
      <c r="J19" s="24" t="s">
        <v>42</v>
      </c>
      <c r="K19" s="24"/>
      <c r="L19" s="23">
        <f>SUM(L3:L8)</f>
        <v>1.5125787886405255</v>
      </c>
      <c r="M19" s="23">
        <f>SUM(M3:M8)</f>
        <v>0.41566877563246923</v>
      </c>
      <c r="N19" s="23">
        <f>SUM(N3:N8)</f>
        <v>0.19382002601611284</v>
      </c>
      <c r="O19" s="23">
        <f>SUM(O3:O8)</f>
        <v>0.59176003468815042</v>
      </c>
      <c r="P19" s="23">
        <f>SUM(P3:P8)</f>
        <v>0.22184874961635639</v>
      </c>
      <c r="R19" s="22"/>
      <c r="S19" s="22"/>
      <c r="T19" s="22"/>
      <c r="U19" s="22"/>
      <c r="V19" s="22"/>
      <c r="W19" s="22"/>
      <c r="Y19" s="21"/>
      <c r="Z19" s="21"/>
      <c r="AA19" s="21"/>
      <c r="AB19" s="21"/>
      <c r="AC19" s="21"/>
    </row>
    <row r="20" spans="1:29" x14ac:dyDescent="0.35">
      <c r="B20" s="15"/>
      <c r="C20" s="15"/>
      <c r="D20" s="15"/>
      <c r="E20" s="15"/>
      <c r="F20" s="15"/>
      <c r="G20" s="15"/>
      <c r="H20" s="15"/>
      <c r="I20" s="16"/>
      <c r="J20" s="25" t="s">
        <v>43</v>
      </c>
      <c r="K20" s="25"/>
      <c r="L20" s="17">
        <v>1</v>
      </c>
      <c r="M20" s="17" t="s">
        <v>1</v>
      </c>
      <c r="N20" s="17"/>
      <c r="O20" s="16"/>
      <c r="R20" s="22"/>
      <c r="S20" s="22"/>
      <c r="T20" s="22"/>
      <c r="U20" s="22"/>
      <c r="V20" s="22"/>
      <c r="W20" s="22"/>
      <c r="Y20" s="21"/>
      <c r="Z20" s="21"/>
      <c r="AA20" s="21"/>
      <c r="AB20" s="21"/>
      <c r="AC20" s="21"/>
    </row>
    <row r="21" spans="1:29" x14ac:dyDescent="0.35">
      <c r="B21" s="15"/>
      <c r="C21" s="15"/>
      <c r="D21" s="15"/>
      <c r="E21" s="15"/>
      <c r="F21" s="15"/>
      <c r="G21" s="15"/>
      <c r="H21" s="15"/>
      <c r="I21" s="16"/>
      <c r="J21" s="17"/>
      <c r="K21" s="17"/>
      <c r="L21" s="17">
        <v>2</v>
      </c>
      <c r="M21" s="17" t="s">
        <v>4</v>
      </c>
      <c r="N21" s="17"/>
      <c r="O21" s="16"/>
      <c r="R21" s="22"/>
      <c r="S21" s="22"/>
      <c r="T21" s="22"/>
      <c r="U21" s="22"/>
      <c r="V21" s="22"/>
      <c r="W21" s="22"/>
      <c r="Y21" s="21"/>
      <c r="Z21" s="21"/>
      <c r="AA21" s="21"/>
      <c r="AB21" s="21"/>
      <c r="AC21" s="21"/>
    </row>
    <row r="22" spans="1:29" x14ac:dyDescent="0.35">
      <c r="B22" s="15"/>
      <c r="C22" s="15"/>
      <c r="D22" s="15"/>
      <c r="E22" s="15"/>
      <c r="F22" s="15"/>
      <c r="G22" s="15"/>
      <c r="H22" s="15"/>
      <c r="I22" s="16"/>
      <c r="J22" s="17"/>
      <c r="K22" s="17"/>
      <c r="L22" s="17">
        <v>3</v>
      </c>
      <c r="M22" s="17" t="s">
        <v>2</v>
      </c>
      <c r="N22" s="17"/>
      <c r="O22" s="16"/>
      <c r="R22" s="22"/>
      <c r="S22" s="22"/>
      <c r="T22" s="22"/>
      <c r="U22" s="22"/>
      <c r="V22" s="22"/>
      <c r="W22" s="22"/>
      <c r="Y22" s="21"/>
      <c r="Z22" s="21"/>
      <c r="AA22" s="21"/>
      <c r="AB22" s="21"/>
      <c r="AC22" s="21"/>
    </row>
    <row r="23" spans="1:29" x14ac:dyDescent="0.35">
      <c r="B23" s="15"/>
      <c r="C23" s="15"/>
      <c r="D23" s="15"/>
      <c r="E23" s="15"/>
      <c r="F23" s="15"/>
      <c r="G23" s="15"/>
      <c r="H23" s="15"/>
      <c r="I23" s="16"/>
      <c r="J23" s="17"/>
      <c r="K23" s="17"/>
      <c r="L23" s="17">
        <v>4</v>
      </c>
      <c r="M23" s="17" t="s">
        <v>5</v>
      </c>
      <c r="N23" s="17"/>
      <c r="O23" s="16"/>
      <c r="R23" s="22"/>
      <c r="S23" s="22"/>
      <c r="T23" s="22"/>
      <c r="U23" s="22"/>
      <c r="V23" s="22"/>
      <c r="W23" s="22"/>
      <c r="Y23" s="21"/>
      <c r="Z23" s="21"/>
      <c r="AA23" s="21"/>
      <c r="AB23" s="21"/>
      <c r="AC23" s="21"/>
    </row>
    <row r="24" spans="1:29" x14ac:dyDescent="0.35">
      <c r="B24" s="15"/>
      <c r="C24" s="15"/>
      <c r="D24" s="15"/>
      <c r="E24" s="15"/>
      <c r="F24" s="15"/>
      <c r="G24" s="15"/>
      <c r="H24" s="15"/>
      <c r="I24" s="16"/>
      <c r="J24" s="17"/>
      <c r="K24" s="17"/>
      <c r="L24" s="17">
        <v>5</v>
      </c>
      <c r="M24" s="17" t="s">
        <v>3</v>
      </c>
      <c r="N24" s="17"/>
      <c r="O24" s="16"/>
      <c r="R24" s="22"/>
      <c r="S24" s="22"/>
      <c r="T24" s="22"/>
      <c r="U24" s="22"/>
      <c r="V24" s="22"/>
      <c r="W24" s="22"/>
      <c r="Y24" s="21"/>
      <c r="Z24" s="21"/>
      <c r="AA24" s="21"/>
      <c r="AB24" s="21"/>
      <c r="AC24" s="21"/>
    </row>
    <row r="25" spans="1:29" x14ac:dyDescent="0.35">
      <c r="B25" s="15"/>
      <c r="C25" s="15"/>
      <c r="D25" s="15"/>
      <c r="E25" s="15"/>
      <c r="F25" s="15"/>
      <c r="G25" s="15"/>
      <c r="H25" s="15"/>
      <c r="I25" s="16"/>
      <c r="J25" s="17"/>
      <c r="K25" s="17"/>
      <c r="L25" s="17"/>
      <c r="M25" s="17"/>
      <c r="N25" s="17"/>
      <c r="O25" s="16"/>
      <c r="R25" s="22"/>
      <c r="S25" s="22"/>
      <c r="T25" s="22"/>
      <c r="U25" s="22"/>
      <c r="V25" s="22"/>
      <c r="W25" s="22"/>
      <c r="Y25" s="21"/>
      <c r="Z25" s="21"/>
      <c r="AA25" s="21"/>
      <c r="AB25" s="21"/>
      <c r="AC25" s="21"/>
    </row>
    <row r="26" spans="1:29" x14ac:dyDescent="0.35">
      <c r="B26" s="15"/>
      <c r="C26" s="15"/>
      <c r="D26" s="15"/>
      <c r="E26" s="15"/>
      <c r="F26" s="15"/>
      <c r="G26" s="15"/>
      <c r="H26" s="15"/>
      <c r="I26" s="16"/>
      <c r="J26" s="45" t="s">
        <v>43</v>
      </c>
      <c r="K26" s="45"/>
      <c r="L26" s="34" t="s">
        <v>44</v>
      </c>
      <c r="M26" s="17"/>
      <c r="N26" s="34" t="s">
        <v>26</v>
      </c>
      <c r="O26" s="35" t="s">
        <v>44</v>
      </c>
      <c r="R26" s="22"/>
      <c r="S26" s="22"/>
      <c r="T26" s="22"/>
      <c r="U26" s="22"/>
      <c r="V26" s="22"/>
      <c r="W26" s="22"/>
      <c r="Y26" s="21"/>
      <c r="Z26" s="21"/>
      <c r="AA26" s="21"/>
      <c r="AB26" s="21"/>
      <c r="AC26" s="21"/>
    </row>
    <row r="27" spans="1:29" x14ac:dyDescent="0.35">
      <c r="B27" s="15"/>
      <c r="C27" s="15"/>
      <c r="D27" s="15"/>
      <c r="E27" s="15"/>
      <c r="F27" s="15"/>
      <c r="G27" s="15"/>
      <c r="H27" s="15"/>
      <c r="I27" s="16"/>
      <c r="J27" s="33">
        <v>1</v>
      </c>
      <c r="K27" s="33" t="s">
        <v>1</v>
      </c>
      <c r="L27" s="20">
        <f>L19</f>
        <v>1.5125787886405255</v>
      </c>
      <c r="M27" s="17"/>
      <c r="N27" s="33" t="s">
        <v>1</v>
      </c>
      <c r="O27" s="20">
        <f>K18</f>
        <v>1.5125787886405255</v>
      </c>
      <c r="R27" s="22"/>
      <c r="S27" s="22"/>
      <c r="T27" s="22"/>
      <c r="U27" s="22"/>
      <c r="V27" s="22"/>
      <c r="W27" s="22"/>
      <c r="Y27" s="21"/>
      <c r="Z27" s="21"/>
      <c r="AA27" s="21"/>
      <c r="AB27" s="21"/>
      <c r="AC27" s="21"/>
    </row>
    <row r="28" spans="1:29" x14ac:dyDescent="0.35">
      <c r="B28" s="15"/>
      <c r="C28" s="15"/>
      <c r="D28" s="15"/>
      <c r="E28" s="15"/>
      <c r="F28" s="15"/>
      <c r="G28" s="15"/>
      <c r="H28" s="15"/>
      <c r="I28" s="16"/>
      <c r="J28" s="33">
        <v>2</v>
      </c>
      <c r="K28" s="33" t="s">
        <v>4</v>
      </c>
      <c r="L28" s="20">
        <f>O19</f>
        <v>0.59176003468815042</v>
      </c>
      <c r="M28" s="17"/>
      <c r="N28" s="17"/>
      <c r="O28" s="16"/>
      <c r="R28" s="22"/>
      <c r="S28" s="22"/>
      <c r="T28" s="22"/>
      <c r="U28" s="22"/>
      <c r="V28" s="22"/>
      <c r="W28" s="22"/>
      <c r="Y28" s="21"/>
      <c r="Z28" s="21"/>
      <c r="AA28" s="21"/>
      <c r="AB28" s="21"/>
      <c r="AC28" s="21"/>
    </row>
    <row r="29" spans="1:29" x14ac:dyDescent="0.35">
      <c r="B29" s="15"/>
      <c r="C29" s="15"/>
      <c r="D29" s="15"/>
      <c r="E29" s="15"/>
      <c r="F29" s="15"/>
      <c r="G29" s="15"/>
      <c r="H29" s="15"/>
      <c r="I29" s="16"/>
      <c r="J29" s="33">
        <v>3</v>
      </c>
      <c r="K29" s="33" t="s">
        <v>2</v>
      </c>
      <c r="L29" s="20">
        <f>M19</f>
        <v>0.41566877563246923</v>
      </c>
      <c r="M29" s="17"/>
      <c r="N29" s="17"/>
      <c r="O29" s="16"/>
      <c r="R29" s="22"/>
      <c r="S29" s="22"/>
      <c r="T29" s="22"/>
      <c r="U29" s="22"/>
      <c r="V29" s="22"/>
      <c r="W29" s="22"/>
      <c r="Y29" s="21"/>
      <c r="Z29" s="21"/>
      <c r="AA29" s="21"/>
      <c r="AB29" s="21"/>
      <c r="AC29" s="21"/>
    </row>
    <row r="30" spans="1:29" x14ac:dyDescent="0.35">
      <c r="B30" s="15"/>
      <c r="C30" s="15"/>
      <c r="D30" s="15"/>
      <c r="E30" s="15"/>
      <c r="F30" s="15"/>
      <c r="G30" s="15"/>
      <c r="H30" s="15"/>
      <c r="I30" s="16"/>
      <c r="J30" s="33">
        <v>4</v>
      </c>
      <c r="K30" s="33" t="s">
        <v>5</v>
      </c>
      <c r="L30" s="20">
        <f>P19</f>
        <v>0.22184874961635639</v>
      </c>
      <c r="M30" s="17"/>
      <c r="N30" s="17"/>
      <c r="O30" s="16"/>
      <c r="R30" s="22"/>
      <c r="S30" s="22"/>
      <c r="T30" s="22"/>
      <c r="U30" s="22"/>
      <c r="V30" s="22"/>
      <c r="W30" s="22"/>
      <c r="Y30" s="21"/>
      <c r="Z30" s="21"/>
      <c r="AA30" s="21"/>
      <c r="AB30" s="21"/>
      <c r="AC30" s="21"/>
    </row>
    <row r="31" spans="1:29" x14ac:dyDescent="0.35">
      <c r="B31" s="15"/>
      <c r="C31" s="15"/>
      <c r="D31" s="15"/>
      <c r="E31" s="15"/>
      <c r="F31" s="15"/>
      <c r="G31" s="15"/>
      <c r="H31" s="15"/>
      <c r="I31" s="16"/>
      <c r="J31" s="33">
        <v>5</v>
      </c>
      <c r="K31" s="33" t="s">
        <v>3</v>
      </c>
      <c r="L31" s="20">
        <f>N19</f>
        <v>0.19382002601611284</v>
      </c>
      <c r="M31" s="17"/>
      <c r="N31" s="17"/>
      <c r="O31" s="16"/>
      <c r="R31" s="22"/>
      <c r="S31" s="22"/>
      <c r="T31" s="22"/>
      <c r="U31" s="22"/>
      <c r="V31" s="22"/>
      <c r="W31" s="22"/>
      <c r="Y31" s="21"/>
      <c r="Z31" s="21"/>
      <c r="AA31" s="21"/>
      <c r="AB31" s="21"/>
      <c r="AC31" s="21"/>
    </row>
    <row r="32" spans="1:29" x14ac:dyDescent="0.35">
      <c r="B32" s="15"/>
      <c r="C32" s="15"/>
      <c r="D32" s="15"/>
      <c r="E32" s="15"/>
      <c r="F32" s="15"/>
      <c r="G32" s="15"/>
      <c r="H32" s="15"/>
      <c r="I32" s="16"/>
      <c r="J32" s="17"/>
      <c r="K32" s="17"/>
      <c r="L32" s="17"/>
      <c r="M32" s="17"/>
      <c r="N32" s="17"/>
      <c r="O32" s="16"/>
      <c r="R32" s="22"/>
      <c r="S32" s="22"/>
      <c r="T32" s="22"/>
      <c r="U32" s="22"/>
      <c r="V32" s="22"/>
      <c r="W32" s="22"/>
      <c r="Y32" s="21"/>
      <c r="Z32" s="21"/>
      <c r="AA32" s="21"/>
      <c r="AB32" s="21"/>
      <c r="AC32" s="21"/>
    </row>
    <row r="33" spans="2:29" x14ac:dyDescent="0.35">
      <c r="B33" s="15"/>
      <c r="C33" s="15"/>
      <c r="D33" s="15"/>
      <c r="E33" s="15"/>
      <c r="F33" s="15"/>
      <c r="G33" s="15"/>
      <c r="H33" s="15"/>
      <c r="I33" s="16"/>
      <c r="J33" s="17"/>
      <c r="K33" s="17"/>
      <c r="L33" s="17"/>
      <c r="M33" s="17"/>
      <c r="N33" s="17"/>
      <c r="O33" s="16"/>
      <c r="R33" s="22"/>
      <c r="S33" s="22"/>
      <c r="T33" s="22"/>
      <c r="U33" s="22"/>
      <c r="V33" s="22"/>
      <c r="W33" s="22"/>
      <c r="Y33" s="21"/>
      <c r="Z33" s="21"/>
      <c r="AA33" s="21"/>
      <c r="AB33" s="21"/>
      <c r="AC33" s="21"/>
    </row>
    <row r="34" spans="2:29" x14ac:dyDescent="0.35">
      <c r="B34" s="15"/>
      <c r="C34" s="15"/>
      <c r="D34" s="15"/>
      <c r="E34" s="15"/>
      <c r="F34" s="15"/>
      <c r="G34" s="15"/>
      <c r="H34" s="15"/>
      <c r="I34" s="16"/>
      <c r="J34" s="17"/>
      <c r="K34" s="17"/>
      <c r="L34" s="17"/>
      <c r="M34" s="17"/>
      <c r="N34" s="17"/>
      <c r="O34" s="16"/>
      <c r="R34" s="22"/>
      <c r="S34" s="22"/>
      <c r="T34" s="22"/>
      <c r="U34" s="22"/>
      <c r="V34" s="22"/>
      <c r="W34" s="22"/>
      <c r="Y34" s="22"/>
      <c r="Z34" s="22"/>
      <c r="AA34" s="22"/>
      <c r="AB34" s="22"/>
      <c r="AC34" s="22"/>
    </row>
    <row r="36" spans="2:29" x14ac:dyDescent="0.35">
      <c r="B36" s="37"/>
      <c r="C36" s="44" t="s">
        <v>35</v>
      </c>
      <c r="D36" s="44"/>
      <c r="E36" s="44"/>
      <c r="F36" s="44"/>
      <c r="G36" s="44"/>
      <c r="H36" s="38"/>
      <c r="I36" s="37"/>
      <c r="J36" s="59" t="s">
        <v>40</v>
      </c>
      <c r="K36" s="60"/>
      <c r="L36" s="60"/>
      <c r="M36" s="60"/>
      <c r="N36" s="60"/>
      <c r="O36" s="61"/>
      <c r="R36" s="43" t="s">
        <v>51</v>
      </c>
      <c r="S36" s="43"/>
      <c r="T36" s="43"/>
      <c r="U36" s="43"/>
      <c r="V36" s="43"/>
      <c r="Y36" t="s">
        <v>1</v>
      </c>
      <c r="Z36" t="s">
        <v>4</v>
      </c>
      <c r="AA36" t="s">
        <v>2</v>
      </c>
      <c r="AB36" t="s">
        <v>5</v>
      </c>
      <c r="AC36" t="s">
        <v>3</v>
      </c>
    </row>
    <row r="37" spans="2:29" x14ac:dyDescent="0.35">
      <c r="B37" s="37"/>
      <c r="C37" s="4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38"/>
      <c r="I37" s="37"/>
      <c r="J37" s="8" t="s">
        <v>26</v>
      </c>
      <c r="K37" s="4" t="s">
        <v>1</v>
      </c>
      <c r="L37" s="4" t="s">
        <v>2</v>
      </c>
      <c r="M37" s="4" t="s">
        <v>3</v>
      </c>
      <c r="N37" s="4" t="s">
        <v>4</v>
      </c>
      <c r="O37" s="4" t="s">
        <v>5</v>
      </c>
      <c r="R37" s="41" t="s">
        <v>27</v>
      </c>
      <c r="S37" s="44" t="s">
        <v>28</v>
      </c>
      <c r="T37" s="44"/>
      <c r="U37" s="44"/>
      <c r="V37" s="44"/>
    </row>
    <row r="38" spans="2:29" x14ac:dyDescent="0.35">
      <c r="B38" s="37">
        <f>K3*K3</f>
        <v>9.3915506212216646E-3</v>
      </c>
      <c r="C38" s="1">
        <f t="shared" ref="C38:C52" si="11">K3*L3</f>
        <v>9.3915506212216646E-3</v>
      </c>
      <c r="D38" s="1">
        <f t="shared" ref="D38:D52" si="12">K3*M3</f>
        <v>9.3915506212216646E-3</v>
      </c>
      <c r="E38" s="1">
        <f t="shared" ref="E38:E52" si="13">K3*N3</f>
        <v>9.3915506212216646E-3</v>
      </c>
      <c r="F38" s="1">
        <f t="shared" ref="F38:F52" si="14">K3*O3</f>
        <v>9.3915506212216646E-3</v>
      </c>
      <c r="G38" s="1">
        <f t="shared" ref="G38:G52" si="15">K3*P3</f>
        <v>0</v>
      </c>
      <c r="H38" s="38"/>
      <c r="I38" s="37"/>
      <c r="J38" s="33">
        <f t="shared" ref="J38:O52" si="16">K3^2</f>
        <v>9.3915506212216646E-3</v>
      </c>
      <c r="K38" s="7">
        <f t="shared" si="16"/>
        <v>9.3915506212216646E-3</v>
      </c>
      <c r="L38" s="7">
        <f t="shared" si="16"/>
        <v>9.3915506212216646E-3</v>
      </c>
      <c r="M38" s="7">
        <f t="shared" si="16"/>
        <v>9.3915506212216646E-3</v>
      </c>
      <c r="N38" s="7">
        <f t="shared" si="16"/>
        <v>9.3915506212216646E-3</v>
      </c>
      <c r="O38" s="33">
        <f t="shared" si="16"/>
        <v>0</v>
      </c>
      <c r="R38" s="13" t="s">
        <v>1</v>
      </c>
      <c r="S38" s="42" t="s">
        <v>29</v>
      </c>
      <c r="T38" s="42"/>
      <c r="U38" s="42"/>
      <c r="V38" s="42"/>
    </row>
    <row r="39" spans="2:29" x14ac:dyDescent="0.35">
      <c r="B39" s="37">
        <f t="shared" ref="B39:B52" si="17">K4*K4</f>
        <v>9.3915506212216646E-3</v>
      </c>
      <c r="C39" s="1">
        <f t="shared" si="11"/>
        <v>9.3915506212216646E-3</v>
      </c>
      <c r="D39" s="1">
        <f t="shared" si="12"/>
        <v>9.3915506212216646E-3</v>
      </c>
      <c r="E39" s="1">
        <f t="shared" si="13"/>
        <v>9.3915506212216646E-3</v>
      </c>
      <c r="F39" s="1">
        <f t="shared" si="14"/>
        <v>9.3915506212216646E-3</v>
      </c>
      <c r="G39" s="1">
        <f t="shared" si="15"/>
        <v>0</v>
      </c>
      <c r="H39" s="38"/>
      <c r="I39" s="37"/>
      <c r="J39" s="33">
        <f t="shared" si="16"/>
        <v>9.3915506212216646E-3</v>
      </c>
      <c r="K39" s="7">
        <f t="shared" si="16"/>
        <v>9.3915506212216646E-3</v>
      </c>
      <c r="L39" s="7">
        <f t="shared" si="16"/>
        <v>9.3915506212216646E-3</v>
      </c>
      <c r="M39" s="7">
        <f t="shared" si="16"/>
        <v>9.3915506212216646E-3</v>
      </c>
      <c r="N39" s="7">
        <f t="shared" si="16"/>
        <v>9.3915506212216646E-3</v>
      </c>
      <c r="O39" s="33">
        <f t="shared" si="16"/>
        <v>0</v>
      </c>
      <c r="R39" s="13" t="s">
        <v>4</v>
      </c>
      <c r="S39" s="42" t="s">
        <v>32</v>
      </c>
      <c r="T39" s="42"/>
      <c r="U39" s="42"/>
      <c r="V39" s="42"/>
    </row>
    <row r="40" spans="2:29" x14ac:dyDescent="0.35">
      <c r="B40" s="37">
        <f t="shared" si="17"/>
        <v>0.4885590669614942</v>
      </c>
      <c r="C40" s="1">
        <f t="shared" si="11"/>
        <v>0.4885590669614942</v>
      </c>
      <c r="D40" s="1">
        <f t="shared" si="12"/>
        <v>0</v>
      </c>
      <c r="E40" s="1">
        <f t="shared" si="13"/>
        <v>0</v>
      </c>
      <c r="F40" s="1">
        <f t="shared" si="14"/>
        <v>0</v>
      </c>
      <c r="G40" s="1">
        <f t="shared" si="15"/>
        <v>0</v>
      </c>
      <c r="H40" s="38"/>
      <c r="I40" s="37"/>
      <c r="J40" s="33">
        <f t="shared" si="16"/>
        <v>0.4885590669614942</v>
      </c>
      <c r="K40" s="7">
        <f t="shared" si="16"/>
        <v>0.4885590669614942</v>
      </c>
      <c r="L40" s="33">
        <f t="shared" si="16"/>
        <v>0</v>
      </c>
      <c r="M40" s="33">
        <f t="shared" si="16"/>
        <v>0</v>
      </c>
      <c r="N40" s="33">
        <f t="shared" si="16"/>
        <v>0</v>
      </c>
      <c r="O40" s="33">
        <f t="shared" si="16"/>
        <v>0</v>
      </c>
      <c r="R40" s="13" t="s">
        <v>2</v>
      </c>
      <c r="S40" s="42" t="s">
        <v>30</v>
      </c>
      <c r="T40" s="42"/>
      <c r="U40" s="42"/>
      <c r="V40" s="42"/>
    </row>
    <row r="41" spans="2:29" x14ac:dyDescent="0.35">
      <c r="B41" s="37">
        <f t="shared" si="17"/>
        <v>0</v>
      </c>
      <c r="C41" s="1">
        <f t="shared" si="11"/>
        <v>0</v>
      </c>
      <c r="D41" s="1">
        <f t="shared" si="12"/>
        <v>0</v>
      </c>
      <c r="E41" s="1">
        <f t="shared" si="13"/>
        <v>0</v>
      </c>
      <c r="F41" s="1">
        <f t="shared" si="14"/>
        <v>0</v>
      </c>
      <c r="G41" s="1">
        <f t="shared" si="15"/>
        <v>0</v>
      </c>
      <c r="H41" s="38"/>
      <c r="I41" s="37"/>
      <c r="J41" s="33">
        <f t="shared" si="16"/>
        <v>0</v>
      </c>
      <c r="K41" s="33">
        <f t="shared" si="16"/>
        <v>0</v>
      </c>
      <c r="L41" s="33">
        <f t="shared" si="16"/>
        <v>0</v>
      </c>
      <c r="M41" s="33">
        <f t="shared" si="16"/>
        <v>0</v>
      </c>
      <c r="N41" s="33">
        <f t="shared" si="16"/>
        <v>0</v>
      </c>
      <c r="O41" s="33">
        <f t="shared" si="16"/>
        <v>0</v>
      </c>
      <c r="R41" s="13" t="s">
        <v>5</v>
      </c>
      <c r="S41" s="42" t="s">
        <v>33</v>
      </c>
      <c r="T41" s="42"/>
      <c r="U41" s="42"/>
      <c r="V41" s="42"/>
    </row>
    <row r="42" spans="2:29" x14ac:dyDescent="0.35">
      <c r="B42" s="37">
        <f t="shared" si="17"/>
        <v>0.15835625050190136</v>
      </c>
      <c r="C42" s="1">
        <f t="shared" si="11"/>
        <v>0.15835625050190136</v>
      </c>
      <c r="D42" s="1">
        <f t="shared" si="12"/>
        <v>0</v>
      </c>
      <c r="E42" s="1">
        <f t="shared" si="13"/>
        <v>0</v>
      </c>
      <c r="F42" s="1">
        <f t="shared" si="14"/>
        <v>0.15835625050190136</v>
      </c>
      <c r="G42" s="1">
        <f t="shared" si="15"/>
        <v>0</v>
      </c>
      <c r="H42" s="38"/>
      <c r="I42" s="37"/>
      <c r="J42" s="33">
        <f t="shared" si="16"/>
        <v>0.15835625050190136</v>
      </c>
      <c r="K42" s="7">
        <f t="shared" si="16"/>
        <v>0.15835625050190136</v>
      </c>
      <c r="L42" s="33">
        <f t="shared" si="16"/>
        <v>0</v>
      </c>
      <c r="M42" s="33">
        <f t="shared" si="16"/>
        <v>0</v>
      </c>
      <c r="N42" s="7">
        <f t="shared" si="16"/>
        <v>0.15835625050190136</v>
      </c>
      <c r="O42" s="33">
        <f t="shared" si="16"/>
        <v>0</v>
      </c>
      <c r="R42" s="13" t="s">
        <v>3</v>
      </c>
      <c r="S42" s="42" t="s">
        <v>31</v>
      </c>
      <c r="T42" s="42"/>
      <c r="U42" s="42"/>
      <c r="V42" s="42"/>
    </row>
    <row r="43" spans="2:29" x14ac:dyDescent="0.35">
      <c r="B43" s="37">
        <f t="shared" si="17"/>
        <v>4.9216867706340789E-2</v>
      </c>
      <c r="C43" s="1">
        <f t="shared" si="11"/>
        <v>4.9216867706340789E-2</v>
      </c>
      <c r="D43" s="1">
        <f t="shared" si="12"/>
        <v>4.9216867706340789E-2</v>
      </c>
      <c r="E43" s="1">
        <f t="shared" si="13"/>
        <v>0</v>
      </c>
      <c r="F43" s="1">
        <f t="shared" si="14"/>
        <v>0</v>
      </c>
      <c r="G43" s="1">
        <f t="shared" si="15"/>
        <v>4.9216867706340789E-2</v>
      </c>
      <c r="H43" s="38"/>
      <c r="I43" s="37"/>
      <c r="J43" s="7">
        <f t="shared" si="16"/>
        <v>4.9216867706340789E-2</v>
      </c>
      <c r="K43" s="7">
        <f t="shared" si="16"/>
        <v>4.9216867706340789E-2</v>
      </c>
      <c r="L43" s="7">
        <f t="shared" si="16"/>
        <v>4.9216867706340789E-2</v>
      </c>
      <c r="M43" s="33">
        <f t="shared" si="16"/>
        <v>0</v>
      </c>
      <c r="N43" s="33">
        <f t="shared" si="16"/>
        <v>0</v>
      </c>
      <c r="O43" s="7">
        <f t="shared" si="16"/>
        <v>4.9216867706340789E-2</v>
      </c>
    </row>
    <row r="44" spans="2:29" x14ac:dyDescent="0.35">
      <c r="B44" s="37">
        <f t="shared" si="17"/>
        <v>0</v>
      </c>
      <c r="C44" s="1">
        <f t="shared" si="11"/>
        <v>0</v>
      </c>
      <c r="D44" s="1">
        <f t="shared" si="12"/>
        <v>0</v>
      </c>
      <c r="E44" s="1">
        <f t="shared" si="13"/>
        <v>0</v>
      </c>
      <c r="F44" s="1">
        <f t="shared" si="14"/>
        <v>0</v>
      </c>
      <c r="G44" s="1">
        <f t="shared" si="15"/>
        <v>0</v>
      </c>
      <c r="H44" s="38"/>
      <c r="I44" s="37"/>
      <c r="J44" s="33">
        <f t="shared" si="16"/>
        <v>0</v>
      </c>
      <c r="K44" s="33">
        <f t="shared" si="16"/>
        <v>0</v>
      </c>
      <c r="L44" s="7">
        <f t="shared" si="16"/>
        <v>0.4885590669614942</v>
      </c>
      <c r="M44" s="33">
        <f t="shared" si="16"/>
        <v>0</v>
      </c>
      <c r="N44" s="33">
        <f t="shared" si="16"/>
        <v>0</v>
      </c>
      <c r="O44" s="33">
        <f t="shared" si="16"/>
        <v>0</v>
      </c>
      <c r="R44" s="13" t="s">
        <v>52</v>
      </c>
      <c r="S44" s="42" t="s">
        <v>29</v>
      </c>
      <c r="T44" s="42"/>
      <c r="U44" s="42"/>
      <c r="V44" s="42"/>
    </row>
    <row r="45" spans="2:29" x14ac:dyDescent="0.35">
      <c r="B45" s="37">
        <f t="shared" si="17"/>
        <v>0</v>
      </c>
      <c r="C45" s="1">
        <f t="shared" si="11"/>
        <v>0</v>
      </c>
      <c r="D45" s="1">
        <f t="shared" si="12"/>
        <v>0</v>
      </c>
      <c r="E45" s="1">
        <f t="shared" si="13"/>
        <v>0</v>
      </c>
      <c r="F45" s="1">
        <f t="shared" si="14"/>
        <v>0</v>
      </c>
      <c r="G45" s="1">
        <f t="shared" si="15"/>
        <v>0</v>
      </c>
      <c r="H45" s="38"/>
      <c r="I45" s="37"/>
      <c r="J45" s="33">
        <f t="shared" si="16"/>
        <v>0</v>
      </c>
      <c r="K45" s="33">
        <f t="shared" si="16"/>
        <v>0</v>
      </c>
      <c r="L45" s="7">
        <f t="shared" si="16"/>
        <v>0.15835625050190136</v>
      </c>
      <c r="M45" s="33">
        <f t="shared" si="16"/>
        <v>0</v>
      </c>
      <c r="N45" s="33">
        <f t="shared" si="16"/>
        <v>0</v>
      </c>
      <c r="O45" s="7">
        <f t="shared" si="16"/>
        <v>0.15835625050190136</v>
      </c>
    </row>
    <row r="46" spans="2:29" x14ac:dyDescent="0.35">
      <c r="B46" s="37">
        <f t="shared" si="17"/>
        <v>0</v>
      </c>
      <c r="C46" s="1">
        <f t="shared" si="11"/>
        <v>0</v>
      </c>
      <c r="D46" s="1">
        <f t="shared" si="12"/>
        <v>0</v>
      </c>
      <c r="E46" s="1">
        <f t="shared" si="13"/>
        <v>0</v>
      </c>
      <c r="F46" s="1">
        <f t="shared" si="14"/>
        <v>0</v>
      </c>
      <c r="G46" s="1">
        <f t="shared" si="15"/>
        <v>0</v>
      </c>
      <c r="H46" s="38"/>
      <c r="I46" s="37"/>
      <c r="J46" s="33">
        <f t="shared" si="16"/>
        <v>0</v>
      </c>
      <c r="K46" s="33">
        <f t="shared" si="16"/>
        <v>0</v>
      </c>
      <c r="L46" s="33">
        <f t="shared" si="16"/>
        <v>0</v>
      </c>
      <c r="M46" s="7">
        <f t="shared" si="16"/>
        <v>0.4885590669614942</v>
      </c>
      <c r="N46" s="33">
        <f t="shared" si="16"/>
        <v>0</v>
      </c>
      <c r="O46" s="33">
        <f t="shared" si="16"/>
        <v>0</v>
      </c>
    </row>
    <row r="47" spans="2:29" x14ac:dyDescent="0.35">
      <c r="B47" s="37">
        <f t="shared" si="17"/>
        <v>0</v>
      </c>
      <c r="C47" s="1">
        <f t="shared" si="11"/>
        <v>0</v>
      </c>
      <c r="D47" s="1">
        <f t="shared" si="12"/>
        <v>0</v>
      </c>
      <c r="E47" s="1">
        <f t="shared" si="13"/>
        <v>0</v>
      </c>
      <c r="F47" s="1">
        <f t="shared" si="14"/>
        <v>0</v>
      </c>
      <c r="G47" s="1">
        <f t="shared" si="15"/>
        <v>0</v>
      </c>
      <c r="H47" s="38"/>
      <c r="I47" s="37"/>
      <c r="J47" s="33">
        <f t="shared" si="16"/>
        <v>0</v>
      </c>
      <c r="K47" s="33">
        <f t="shared" si="16"/>
        <v>0</v>
      </c>
      <c r="L47" s="33">
        <f t="shared" si="16"/>
        <v>0</v>
      </c>
      <c r="M47" s="7">
        <f t="shared" si="16"/>
        <v>0.4885590669614942</v>
      </c>
      <c r="N47" s="33">
        <f t="shared" si="16"/>
        <v>0</v>
      </c>
      <c r="O47" s="33">
        <f t="shared" si="16"/>
        <v>0</v>
      </c>
    </row>
    <row r="48" spans="2:29" x14ac:dyDescent="0.35">
      <c r="B48" s="37">
        <f t="shared" si="17"/>
        <v>0</v>
      </c>
      <c r="C48" s="1">
        <f t="shared" si="11"/>
        <v>0</v>
      </c>
      <c r="D48" s="1">
        <f t="shared" si="12"/>
        <v>0</v>
      </c>
      <c r="E48" s="1">
        <f t="shared" si="13"/>
        <v>0</v>
      </c>
      <c r="F48" s="1">
        <f t="shared" si="14"/>
        <v>0</v>
      </c>
      <c r="G48" s="1">
        <f t="shared" si="15"/>
        <v>0</v>
      </c>
      <c r="H48" s="38"/>
      <c r="I48" s="37"/>
      <c r="J48" s="33">
        <f t="shared" si="16"/>
        <v>0</v>
      </c>
      <c r="K48" s="33">
        <f t="shared" si="16"/>
        <v>0</v>
      </c>
      <c r="L48" s="33">
        <f t="shared" si="16"/>
        <v>0</v>
      </c>
      <c r="M48" s="7">
        <f t="shared" si="16"/>
        <v>0.15835625050190136</v>
      </c>
      <c r="N48" s="7">
        <f t="shared" si="16"/>
        <v>0.15835625050190136</v>
      </c>
      <c r="O48" s="33">
        <f t="shared" si="16"/>
        <v>0</v>
      </c>
    </row>
    <row r="49" spans="2:15" x14ac:dyDescent="0.35">
      <c r="B49" s="37">
        <f t="shared" si="17"/>
        <v>0</v>
      </c>
      <c r="C49" s="1">
        <f t="shared" si="11"/>
        <v>0</v>
      </c>
      <c r="D49" s="1">
        <f t="shared" si="12"/>
        <v>0</v>
      </c>
      <c r="E49" s="1">
        <f t="shared" si="13"/>
        <v>0</v>
      </c>
      <c r="F49" s="1">
        <f t="shared" si="14"/>
        <v>0</v>
      </c>
      <c r="G49" s="1">
        <f t="shared" si="15"/>
        <v>0</v>
      </c>
      <c r="H49" s="38"/>
      <c r="I49" s="37"/>
      <c r="J49" s="33">
        <f t="shared" si="16"/>
        <v>0</v>
      </c>
      <c r="K49" s="33">
        <f t="shared" si="16"/>
        <v>0</v>
      </c>
      <c r="L49" s="33">
        <f t="shared" si="16"/>
        <v>0</v>
      </c>
      <c r="M49" s="33">
        <f t="shared" si="16"/>
        <v>0</v>
      </c>
      <c r="N49" s="7">
        <f t="shared" si="16"/>
        <v>0.4885590669614942</v>
      </c>
      <c r="O49" s="33">
        <f t="shared" si="16"/>
        <v>0</v>
      </c>
    </row>
    <row r="50" spans="2:15" x14ac:dyDescent="0.35">
      <c r="B50" s="37">
        <f t="shared" si="17"/>
        <v>0</v>
      </c>
      <c r="C50" s="1">
        <f t="shared" si="11"/>
        <v>0</v>
      </c>
      <c r="D50" s="1">
        <f t="shared" si="12"/>
        <v>0</v>
      </c>
      <c r="E50" s="1">
        <f t="shared" si="13"/>
        <v>0</v>
      </c>
      <c r="F50" s="1">
        <f t="shared" si="14"/>
        <v>0</v>
      </c>
      <c r="G50" s="1">
        <f t="shared" si="15"/>
        <v>0</v>
      </c>
      <c r="H50" s="38"/>
      <c r="I50" s="37"/>
      <c r="J50" s="33">
        <f t="shared" si="16"/>
        <v>0</v>
      </c>
      <c r="K50" s="33">
        <f t="shared" si="16"/>
        <v>0</v>
      </c>
      <c r="L50" s="33">
        <f t="shared" si="16"/>
        <v>0</v>
      </c>
      <c r="M50" s="33">
        <f t="shared" si="16"/>
        <v>0</v>
      </c>
      <c r="N50" s="7">
        <f t="shared" si="16"/>
        <v>0.4885590669614942</v>
      </c>
      <c r="O50" s="33">
        <f t="shared" si="16"/>
        <v>0</v>
      </c>
    </row>
    <row r="51" spans="2:15" x14ac:dyDescent="0.35">
      <c r="B51" s="37">
        <f t="shared" si="17"/>
        <v>0</v>
      </c>
      <c r="C51" s="1">
        <f t="shared" si="11"/>
        <v>0</v>
      </c>
      <c r="D51" s="1">
        <f t="shared" si="12"/>
        <v>0</v>
      </c>
      <c r="E51" s="1">
        <f t="shared" si="13"/>
        <v>0</v>
      </c>
      <c r="F51" s="1">
        <f t="shared" si="14"/>
        <v>0</v>
      </c>
      <c r="G51" s="1">
        <f t="shared" si="15"/>
        <v>0</v>
      </c>
      <c r="H51" s="38"/>
      <c r="I51" s="37"/>
      <c r="J51" s="33">
        <f t="shared" si="16"/>
        <v>0</v>
      </c>
      <c r="K51" s="33">
        <f t="shared" si="16"/>
        <v>0</v>
      </c>
      <c r="L51" s="33">
        <f t="shared" si="16"/>
        <v>0</v>
      </c>
      <c r="M51" s="33">
        <f t="shared" si="16"/>
        <v>0</v>
      </c>
      <c r="N51" s="33">
        <f t="shared" si="16"/>
        <v>0</v>
      </c>
      <c r="O51" s="7">
        <f t="shared" si="16"/>
        <v>0.4885590669614942</v>
      </c>
    </row>
    <row r="52" spans="2:15" x14ac:dyDescent="0.35">
      <c r="B52" s="37">
        <f t="shared" si="17"/>
        <v>0</v>
      </c>
      <c r="C52" s="1">
        <f t="shared" si="11"/>
        <v>0</v>
      </c>
      <c r="D52" s="1">
        <f t="shared" si="12"/>
        <v>0</v>
      </c>
      <c r="E52" s="1">
        <f t="shared" si="13"/>
        <v>0</v>
      </c>
      <c r="F52" s="1">
        <f t="shared" si="14"/>
        <v>0</v>
      </c>
      <c r="G52" s="1">
        <f t="shared" si="15"/>
        <v>0</v>
      </c>
      <c r="H52" s="38"/>
      <c r="I52" s="39"/>
      <c r="J52" s="33">
        <f t="shared" si="16"/>
        <v>0</v>
      </c>
      <c r="K52" s="33">
        <f t="shared" si="16"/>
        <v>0</v>
      </c>
      <c r="L52" s="33">
        <f t="shared" si="16"/>
        <v>0</v>
      </c>
      <c r="M52" s="33">
        <f t="shared" si="16"/>
        <v>0</v>
      </c>
      <c r="N52" s="33">
        <f t="shared" si="16"/>
        <v>0</v>
      </c>
      <c r="O52" s="7">
        <f t="shared" si="16"/>
        <v>0.4885590669614942</v>
      </c>
    </row>
    <row r="53" spans="2:15" x14ac:dyDescent="0.35">
      <c r="B53" s="3" t="s">
        <v>36</v>
      </c>
      <c r="C53" s="40">
        <f>SUM(C38:C52)</f>
        <v>0.71491528641217972</v>
      </c>
      <c r="D53" s="40">
        <f t="shared" ref="D53:F53" si="18">SUM(D38:D52)</f>
        <v>6.7999968948784115E-2</v>
      </c>
      <c r="E53" s="40">
        <f t="shared" si="18"/>
        <v>1.8783101242443329E-2</v>
      </c>
      <c r="F53" s="40">
        <f t="shared" si="18"/>
        <v>0.1771393517443447</v>
      </c>
      <c r="G53" s="40">
        <f>SUM(G38:G52)</f>
        <v>4.9216867706340789E-2</v>
      </c>
      <c r="H53" s="38"/>
      <c r="I53" s="3" t="s">
        <v>36</v>
      </c>
      <c r="J53" s="7">
        <f>SUM(J38:J52)</f>
        <v>0.71491528641217972</v>
      </c>
      <c r="K53" s="7">
        <f t="shared" ref="K53:O53" si="19">SUM(K38:K52)</f>
        <v>0.71491528641217972</v>
      </c>
      <c r="L53" s="7">
        <f t="shared" si="19"/>
        <v>0.71491528641217972</v>
      </c>
      <c r="M53" s="7">
        <f t="shared" si="19"/>
        <v>1.1542574856673331</v>
      </c>
      <c r="N53" s="7">
        <f t="shared" si="19"/>
        <v>1.3126137361692345</v>
      </c>
      <c r="O53" s="7">
        <f t="shared" si="19"/>
        <v>1.1846912521312305</v>
      </c>
    </row>
    <row r="54" spans="2:15" x14ac:dyDescent="0.35">
      <c r="B54" s="38">
        <f>SUM(B38:B52)</f>
        <v>0.71491528641217972</v>
      </c>
      <c r="C54" s="38"/>
      <c r="D54" s="38"/>
      <c r="E54" s="38"/>
      <c r="F54" s="38"/>
      <c r="G54" s="38"/>
      <c r="H54" s="38"/>
      <c r="I54" s="3" t="s">
        <v>37</v>
      </c>
      <c r="J54" s="7">
        <f>SQRT(J53)</f>
        <v>0.84552663258597582</v>
      </c>
      <c r="K54" s="7">
        <f t="shared" ref="K54:N54" si="20">SQRT(K53)</f>
        <v>0.84552663258597582</v>
      </c>
      <c r="L54" s="7">
        <f t="shared" si="20"/>
        <v>0.84552663258597582</v>
      </c>
      <c r="M54" s="7">
        <f t="shared" si="20"/>
        <v>1.0743637585414603</v>
      </c>
      <c r="N54" s="7">
        <f t="shared" si="20"/>
        <v>1.1456935611974235</v>
      </c>
      <c r="O54" s="7">
        <f>SQRT(O53)</f>
        <v>1.0884352310226044</v>
      </c>
    </row>
  </sheetData>
  <sortState xmlns:xlrd2="http://schemas.microsoft.com/office/spreadsheetml/2017/richdata2" ref="R11:V11">
    <sortCondition ref="R11"/>
  </sortState>
  <mergeCells count="27">
    <mergeCell ref="Y1:Z1"/>
    <mergeCell ref="S3:V3"/>
    <mergeCell ref="S4:V4"/>
    <mergeCell ref="S5:V5"/>
    <mergeCell ref="S6:V6"/>
    <mergeCell ref="C36:G36"/>
    <mergeCell ref="B1:G1"/>
    <mergeCell ref="K1:P1"/>
    <mergeCell ref="S8:V8"/>
    <mergeCell ref="S1:V1"/>
    <mergeCell ref="S2:V2"/>
    <mergeCell ref="J36:O36"/>
    <mergeCell ref="J26:K26"/>
    <mergeCell ref="Y9:Z9"/>
    <mergeCell ref="AE8:AF8"/>
    <mergeCell ref="AE7:AG7"/>
    <mergeCell ref="AI8:AJ8"/>
    <mergeCell ref="AI7:AK7"/>
    <mergeCell ref="AH7:AH15"/>
    <mergeCell ref="S41:V41"/>
    <mergeCell ref="S42:V42"/>
    <mergeCell ref="S44:V44"/>
    <mergeCell ref="R36:V36"/>
    <mergeCell ref="S38:V38"/>
    <mergeCell ref="S39:V39"/>
    <mergeCell ref="S40:V40"/>
    <mergeCell ref="S37:V37"/>
  </mergeCells>
  <phoneticPr fontId="1" type="noConversion"/>
  <pageMargins left="0.7" right="0.7" top="0.75" bottom="0.75" header="0.3" footer="0.3"/>
  <pageSetup orientation="landscape" r:id="rId1"/>
  <ignoredErrors>
    <ignoredError sqref="H3:H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Fikri Akbar Pratama</dc:creator>
  <cp:lastModifiedBy>M. Fikri Akbar Pratama</cp:lastModifiedBy>
  <cp:lastPrinted>2021-03-27T06:36:09Z</cp:lastPrinted>
  <dcterms:created xsi:type="dcterms:W3CDTF">2021-03-25T09:58:09Z</dcterms:created>
  <dcterms:modified xsi:type="dcterms:W3CDTF">2021-07-13T07:06:44Z</dcterms:modified>
</cp:coreProperties>
</file>